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3년_2 안전총무팀\(1011)청사에너지사용현황\"/>
    </mc:Choice>
  </mc:AlternateContent>
  <xr:revisionPtr revIDLastSave="0" documentId="13_ncr:1_{CB8BD02E-C88A-44C1-92EF-2AC33C5DF2AB}" xr6:coauthVersionLast="47" xr6:coauthVersionMax="47" xr10:uidLastSave="{00000000-0000-0000-0000-000000000000}"/>
  <bookViews>
    <workbookView xWindow="-28920" yWindow="-120" windowWidth="29040" windowHeight="15840" activeTab="1" xr2:uid="{00000000-000D-0000-FFFF-FFFF00000000}"/>
  </bookViews>
  <sheets>
    <sheet name="2022년도" sheetId="7" r:id="rId1"/>
    <sheet name="2023년도"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'2022년도'!$A$1:$O$15</definedName>
    <definedName name="_xlnm.Print_Area" localSheetId="1">'2023년도'!$A$1:$O$15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0" l="1"/>
  <c r="S13" i="10"/>
  <c r="S11" i="10"/>
  <c r="S9" i="10"/>
  <c r="S7" i="10"/>
  <c r="C15" i="10" l="1"/>
  <c r="C13" i="10"/>
  <c r="C11" i="10"/>
  <c r="C9" i="10"/>
  <c r="C7" i="10"/>
  <c r="E15" i="10"/>
  <c r="F15" i="10"/>
  <c r="G15" i="10"/>
  <c r="H15" i="10"/>
  <c r="I15" i="10"/>
  <c r="J15" i="10"/>
  <c r="K15" i="10"/>
  <c r="L15" i="10"/>
  <c r="M15" i="10"/>
  <c r="N15" i="10"/>
  <c r="E13" i="10"/>
  <c r="F13" i="10"/>
  <c r="G13" i="10"/>
  <c r="H13" i="10"/>
  <c r="I13" i="10"/>
  <c r="J13" i="10"/>
  <c r="K13" i="10"/>
  <c r="L13" i="10"/>
  <c r="M13" i="10"/>
  <c r="N13" i="10"/>
  <c r="E11" i="10"/>
  <c r="F11" i="10"/>
  <c r="G11" i="10"/>
  <c r="H11" i="10"/>
  <c r="I11" i="10"/>
  <c r="J11" i="10"/>
  <c r="K11" i="10"/>
  <c r="L11" i="10"/>
  <c r="M11" i="10"/>
  <c r="N11" i="10"/>
  <c r="E9" i="10"/>
  <c r="F9" i="10"/>
  <c r="G9" i="10"/>
  <c r="H9" i="10"/>
  <c r="I9" i="10"/>
  <c r="J9" i="10"/>
  <c r="K9" i="10"/>
  <c r="L9" i="10"/>
  <c r="M9" i="10"/>
  <c r="N9" i="10"/>
  <c r="E7" i="10"/>
  <c r="F7" i="10"/>
  <c r="G7" i="10"/>
  <c r="H7" i="10"/>
  <c r="I7" i="10"/>
  <c r="J7" i="10"/>
  <c r="K7" i="10"/>
  <c r="L7" i="10"/>
  <c r="M7" i="10"/>
  <c r="N7" i="10"/>
  <c r="D15" i="10"/>
  <c r="D13" i="10"/>
  <c r="D11" i="10"/>
  <c r="D9" i="10"/>
  <c r="D7" i="10"/>
  <c r="M2" i="7" l="1"/>
  <c r="N2" i="7"/>
  <c r="L2" i="7"/>
  <c r="O14" i="10" l="1"/>
  <c r="O15" i="10" s="1"/>
  <c r="O12" i="10"/>
  <c r="O13" i="10" s="1"/>
  <c r="O10" i="10"/>
  <c r="O11" i="10" s="1"/>
  <c r="O8" i="10"/>
  <c r="O9" i="10" s="1"/>
  <c r="O6" i="10"/>
  <c r="O7" i="10" s="1"/>
  <c r="O4" i="10"/>
  <c r="N3" i="10"/>
  <c r="M3" i="10"/>
  <c r="L3" i="10"/>
  <c r="K3" i="10"/>
  <c r="J3" i="10"/>
  <c r="I3" i="10"/>
  <c r="H3" i="10"/>
  <c r="G3" i="10"/>
  <c r="F3" i="10"/>
  <c r="E3" i="10"/>
  <c r="D3" i="10"/>
  <c r="C3" i="10"/>
  <c r="O3" i="10" s="1"/>
  <c r="S15" i="7" l="1"/>
  <c r="S13" i="7"/>
  <c r="S11" i="7"/>
  <c r="S9" i="7"/>
  <c r="S7" i="7"/>
  <c r="O4" i="7" l="1"/>
  <c r="N3" i="7"/>
  <c r="M3" i="7"/>
  <c r="L3" i="7"/>
  <c r="K3" i="7"/>
  <c r="J3" i="7"/>
  <c r="I3" i="7"/>
  <c r="H3" i="7"/>
  <c r="G3" i="7"/>
  <c r="F3" i="7"/>
  <c r="E3" i="7"/>
  <c r="D3" i="7"/>
  <c r="C3" i="7"/>
  <c r="O3"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0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xr:uid="{00000000-0006-0000-0000-00000200000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000-000003000000}">
      <text>
        <r>
          <rPr>
            <b/>
            <sz val="9"/>
            <color indexed="81"/>
            <rFont val="맑은 고딕"/>
            <family val="2"/>
            <charset val="129"/>
          </rPr>
          <t>사용처
직원식당 취사용 조리기구</t>
        </r>
      </text>
    </comment>
    <comment ref="A12" authorId="0" shapeId="0" xr:uid="{00000000-0006-0000-0000-00000400000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000-00000500000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<sst xmlns="http://schemas.openxmlformats.org/spreadsheetml/2006/main" count="60" uniqueCount="26">
  <si>
    <t>구     분</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</si>
  <si>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</si>
  <si>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</si>
  <si>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</si>
  <si>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</si>
  <si>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</si>
  <si>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</si>
  <si>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</si>
  <si>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</si>
  <si>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</si>
  <si>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</si>
  <si>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</si>
  <si>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</si>
  <si>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</si>
  <si>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</si>
  <si>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</si>
  <si>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</si>
  <si>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</si>
  <si>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</si>
  <si>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</si>
  <si>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</si>
  <si>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</si>
  <si>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2022년도 청사 에너지 사용 현황</t>
    <phoneticPr fontId="5" type="noConversion"/>
  </si>
  <si>
    <t>2023년도 청사 에너지 사용 현황</t>
    <phoneticPr fontId="5" type="noConversion"/>
  </si>
  <si>
    <t>합   계</t>
    <phoneticPr fontId="5" type="noConversion"/>
  </si>
  <si>
    <t>구           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</si>
</sst>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6"/>
      <name val="돋움"/>
      <family val="3"/>
      <charset val="129"/>
    </font>
    <font>
      <sz val="6"/>
      <color theme="1"/>
      <name val="맑은 고딕"/>
      <family val="2"/>
      <charset val="129"/>
      <scheme val="minor"/>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indexed="64"/>
      </top>
      <bottom/>
      <diagonal/>
    </border>
    <border>
      <left style="thin">
        <color auto="1"/>
      </left>
      <right style="thin">
        <color auto="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theme="1"/>
      </left>
      <right/>
      <top/>
      <bottom style="thin">
        <color indexed="64"/>
      </bottom>
      <diagonal/>
    </border>
    <border>
      <left style="thick">
        <color rgb="FFFF0000"/>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89" fontId="0" fillId="0" borderId="0" xfId="1" applyNumberFormat="1" applyFont="1">
      <alignment vertical="center"/>
    </xf>
    <xf numFmtId="41" fontId="48" fillId="0" borderId="0" xfId="2" applyNumberFormat="1" applyFont="1">
      <alignment vertical="center"/>
    </xf>
    <xf numFmtId="41" fontId="49" fillId="0" borderId="0" xfId="0" applyNumberFormat="1" applyFont="1">
      <alignment vertical="center"/>
    </xf>
    <xf numFmtId="10" fontId="0" fillId="0" borderId="0" xfId="375" applyNumberFormat="1" applyFont="1">
      <alignment vertical="center"/>
    </xf>
    <xf numFmtId="190" fontId="50" fillId="0" borderId="0" xfId="0" applyNumberFormat="1" applyFont="1" applyAlignment="1">
      <alignment horizontal="center" vertical="center"/>
    </xf>
    <xf numFmtId="41" fontId="51" fillId="0" borderId="0" xfId="2" applyNumberFormat="1" applyFont="1">
      <alignment vertical="center"/>
    </xf>
    <xf numFmtId="41" fontId="52" fillId="0" borderId="0" xfId="0" applyNumberFormat="1" applyFont="1">
      <alignment vertical="center"/>
    </xf>
    <xf numFmtId="189" fontId="53" fillId="0" borderId="0" xfId="1" applyNumberFormat="1" applyFont="1">
      <alignment vertical="center"/>
    </xf>
    <xf numFmtId="189" fontId="53" fillId="0" borderId="0" xfId="0" applyNumberFormat="1" applyFont="1">
      <alignment vertical="center"/>
    </xf>
    <xf numFmtId="191" fontId="0" fillId="0" borderId="0" xfId="375" applyNumberFormat="1" applyFont="1">
      <alignment vertical="center"/>
    </xf>
    <xf numFmtId="177" fontId="54" fillId="2" borderId="20" xfId="2" applyNumberFormat="1" applyFont="1" applyFill="1" applyBorder="1" applyAlignment="1">
      <alignment horizontal="center" vertical="center"/>
    </xf>
    <xf numFmtId="177" fontId="54" fillId="2" borderId="22" xfId="2" applyNumberFormat="1" applyFont="1" applyFill="1" applyBorder="1" applyAlignment="1">
      <alignment horizontal="center" vertical="center"/>
    </xf>
    <xf numFmtId="177" fontId="54" fillId="2" borderId="16" xfId="2" applyNumberFormat="1" applyFont="1" applyFill="1" applyBorder="1" applyAlignment="1">
      <alignment horizontal="center" vertical="center"/>
    </xf>
    <xf numFmtId="0" fontId="54" fillId="2" borderId="26" xfId="2" applyFont="1" applyFill="1" applyBorder="1" applyAlignment="1">
      <alignment horizontal="center" vertical="center"/>
    </xf>
    <xf numFmtId="0" fontId="54" fillId="0" borderId="2" xfId="2" applyFont="1" applyFill="1" applyBorder="1" applyAlignment="1">
      <alignment horizontal="center" vertical="center"/>
    </xf>
    <xf numFmtId="177" fontId="55" fillId="4" borderId="2" xfId="2" applyNumberFormat="1" applyFont="1" applyFill="1" applyBorder="1">
      <alignment vertical="center"/>
    </xf>
    <xf numFmtId="177" fontId="56" fillId="4" borderId="2" xfId="2" applyNumberFormat="1" applyFont="1" applyFill="1" applyBorder="1">
      <alignment vertical="center"/>
    </xf>
    <xf numFmtId="41" fontId="54" fillId="0" borderId="27" xfId="2" applyNumberFormat="1" applyFont="1" applyFill="1" applyBorder="1">
      <alignment vertical="center"/>
    </xf>
    <xf numFmtId="10" fontId="55" fillId="4" borderId="2" xfId="375" applyNumberFormat="1" applyFont="1" applyFill="1" applyBorder="1">
      <alignment vertical="center"/>
    </xf>
    <xf numFmtId="10" fontId="55" fillId="4" borderId="23" xfId="375" applyNumberFormat="1" applyFont="1" applyFill="1" applyBorder="1">
      <alignment vertical="center"/>
    </xf>
    <xf numFmtId="10" fontId="55" fillId="4" borderId="1" xfId="375" applyNumberFormat="1" applyFont="1" applyFill="1" applyBorder="1">
      <alignment vertical="center"/>
    </xf>
    <xf numFmtId="10" fontId="54" fillId="0" borderId="27" xfId="375" applyNumberFormat="1" applyFont="1" applyFill="1" applyBorder="1">
      <alignment vertical="center"/>
    </xf>
    <xf numFmtId="0" fontId="54" fillId="5" borderId="2" xfId="2" applyFont="1" applyFill="1" applyBorder="1" applyAlignment="1">
      <alignment horizontal="center" vertical="center"/>
    </xf>
    <xf numFmtId="177" fontId="55" fillId="5" borderId="2" xfId="2" applyNumberFormat="1" applyFont="1" applyFill="1" applyBorder="1">
      <alignment vertical="center"/>
    </xf>
    <xf numFmtId="177" fontId="56" fillId="5" borderId="2" xfId="2" applyNumberFormat="1" applyFont="1" applyFill="1" applyBorder="1">
      <alignment vertical="center"/>
    </xf>
    <xf numFmtId="177" fontId="55" fillId="5" borderId="23" xfId="2" applyNumberFormat="1" applyFont="1" applyFill="1" applyBorder="1">
      <alignment vertical="center"/>
    </xf>
    <xf numFmtId="177" fontId="55" fillId="5" borderId="30" xfId="2" applyNumberFormat="1" applyFont="1" applyFill="1" applyBorder="1">
      <alignment vertical="center"/>
    </xf>
    <xf numFmtId="41" fontId="54" fillId="5" borderId="27" xfId="1" applyFont="1" applyFill="1" applyBorder="1">
      <alignment vertical="center"/>
    </xf>
    <xf numFmtId="10" fontId="55" fillId="5" borderId="2" xfId="375" applyNumberFormat="1" applyFont="1" applyFill="1" applyBorder="1">
      <alignment vertical="center"/>
    </xf>
    <xf numFmtId="10" fontId="55" fillId="5" borderId="23" xfId="375" applyNumberFormat="1" applyFont="1" applyFill="1" applyBorder="1">
      <alignment vertical="center"/>
    </xf>
    <xf numFmtId="10" fontId="55" fillId="5" borderId="1" xfId="375" applyNumberFormat="1" applyFont="1" applyFill="1" applyBorder="1">
      <alignment vertical="center"/>
    </xf>
    <xf numFmtId="10" fontId="54" fillId="5" borderId="27" xfId="375" applyNumberFormat="1" applyFont="1" applyFill="1" applyBorder="1">
      <alignment vertical="center"/>
    </xf>
    <xf numFmtId="0" fontId="54" fillId="0" borderId="2" xfId="2" applyFont="1" applyBorder="1" applyAlignment="1">
      <alignment horizontal="center" vertical="center"/>
    </xf>
    <xf numFmtId="177" fontId="55" fillId="0" borderId="2" xfId="1" applyNumberFormat="1" applyFont="1" applyBorder="1">
      <alignment vertical="center"/>
    </xf>
    <xf numFmtId="177" fontId="56" fillId="0" borderId="2" xfId="1" applyNumberFormat="1" applyFont="1" applyBorder="1">
      <alignment vertical="center"/>
    </xf>
    <xf numFmtId="41" fontId="54" fillId="0" borderId="27" xfId="1" applyFont="1" applyBorder="1">
      <alignment vertical="center"/>
    </xf>
    <xf numFmtId="10" fontId="55" fillId="0" borderId="2" xfId="375" applyNumberFormat="1" applyFont="1" applyBorder="1">
      <alignment vertical="center"/>
    </xf>
    <xf numFmtId="10" fontId="55" fillId="0" borderId="1" xfId="375" applyNumberFormat="1" applyFont="1" applyBorder="1">
      <alignment vertical="center"/>
    </xf>
    <xf numFmtId="10" fontId="54" fillId="0" borderId="27" xfId="375" applyNumberFormat="1" applyFont="1" applyBorder="1">
      <alignment vertical="center"/>
    </xf>
    <xf numFmtId="177" fontId="55" fillId="5" borderId="2" xfId="1" applyNumberFormat="1" applyFont="1" applyFill="1" applyBorder="1">
      <alignment vertical="center"/>
    </xf>
    <xf numFmtId="177" fontId="56" fillId="5" borderId="2" xfId="1" applyNumberFormat="1" applyFont="1" applyFill="1" applyBorder="1">
      <alignment vertical="center"/>
    </xf>
    <xf numFmtId="10" fontId="55" fillId="5" borderId="21" xfId="375" applyNumberFormat="1" applyFont="1" applyFill="1" applyBorder="1">
      <alignment vertical="center"/>
    </xf>
    <xf numFmtId="10" fontId="55" fillId="5" borderId="3" xfId="375" applyNumberFormat="1" applyFont="1" applyFill="1" applyBorder="1">
      <alignment vertical="center"/>
    </xf>
    <xf numFmtId="10" fontId="54" fillId="5" borderId="28" xfId="375" applyNumberFormat="1" applyFont="1" applyFill="1" applyBorder="1">
      <alignment vertical="center"/>
    </xf>
    <xf numFmtId="0" fontId="54" fillId="0" borderId="21" xfId="2" applyFont="1" applyBorder="1" applyAlignment="1">
      <alignment horizontal="center" vertical="center"/>
    </xf>
    <xf numFmtId="177" fontId="55" fillId="0" borderId="21" xfId="1" applyNumberFormat="1" applyFont="1" applyBorder="1">
      <alignment vertical="center"/>
    </xf>
    <xf numFmtId="177" fontId="56" fillId="0" borderId="21" xfId="1" applyNumberFormat="1" applyFont="1" applyBorder="1">
      <alignment vertical="center"/>
    </xf>
    <xf numFmtId="41" fontId="54" fillId="0" borderId="28" xfId="1" applyFont="1" applyBorder="1">
      <alignment vertical="center"/>
    </xf>
    <xf numFmtId="0" fontId="54" fillId="0" borderId="17" xfId="2" applyFont="1" applyFill="1" applyBorder="1" applyAlignment="1">
      <alignment horizontal="center" vertical="center"/>
    </xf>
    <xf numFmtId="10" fontId="56" fillId="0" borderId="17" xfId="375" applyNumberFormat="1" applyFont="1" applyBorder="1">
      <alignment vertical="center"/>
    </xf>
    <xf numFmtId="10" fontId="55" fillId="0" borderId="17" xfId="375" applyNumberFormat="1" applyFont="1" applyBorder="1">
      <alignment vertical="center"/>
    </xf>
    <xf numFmtId="10" fontId="55" fillId="0" borderId="12" xfId="375" applyNumberFormat="1" applyFont="1" applyBorder="1">
      <alignment vertical="center"/>
    </xf>
    <xf numFmtId="10" fontId="57" fillId="0" borderId="29" xfId="375" applyNumberFormat="1" applyFont="1" applyBorder="1">
      <alignment vertical="center"/>
    </xf>
    <xf numFmtId="177" fontId="55" fillId="4" borderId="31" xfId="2" applyNumberFormat="1" applyFont="1" applyFill="1" applyBorder="1">
      <alignment vertical="center"/>
    </xf>
    <xf numFmtId="177" fontId="55" fillId="4" borderId="23" xfId="2" applyNumberFormat="1" applyFont="1" applyFill="1" applyBorder="1">
      <alignment vertical="center"/>
    </xf>
    <xf numFmtId="177" fontId="55" fillId="0" borderId="23" xfId="1" applyNumberFormat="1" applyFont="1" applyBorder="1">
      <alignment vertical="center"/>
    </xf>
    <xf numFmtId="10" fontId="55" fillId="0" borderId="23" xfId="375" applyNumberFormat="1" applyFont="1" applyBorder="1">
      <alignment vertical="center"/>
    </xf>
    <xf numFmtId="177" fontId="55" fillId="5" borderId="23" xfId="1" applyNumberFormat="1" applyFont="1" applyFill="1" applyBorder="1">
      <alignment vertical="center"/>
    </xf>
    <xf numFmtId="10" fontId="55" fillId="5" borderId="24" xfId="375" applyNumberFormat="1" applyFont="1" applyFill="1" applyBorder="1">
      <alignment vertical="center"/>
    </xf>
    <xf numFmtId="177" fontId="55" fillId="0" borderId="24" xfId="1" applyNumberFormat="1" applyFont="1" applyBorder="1">
      <alignment vertical="center"/>
    </xf>
    <xf numFmtId="10" fontId="55" fillId="0" borderId="25" xfId="375" applyNumberFormat="1" applyFont="1" applyBorder="1">
      <alignment vertical="center"/>
    </xf>
    <xf numFmtId="10" fontId="54" fillId="0" borderId="29" xfId="375" applyNumberFormat="1" applyFont="1" applyBorder="1">
      <alignment vertical="center"/>
    </xf>
    <xf numFmtId="177" fontId="55" fillId="4" borderId="1" xfId="2" applyNumberFormat="1" applyFont="1" applyFill="1" applyBorder="1">
      <alignment vertical="center"/>
    </xf>
    <xf numFmtId="177" fontId="55" fillId="5" borderId="1" xfId="2" applyNumberFormat="1" applyFont="1" applyFill="1" applyBorder="1">
      <alignment vertical="center"/>
    </xf>
    <xf numFmtId="177" fontId="55" fillId="0" borderId="1" xfId="1" applyNumberFormat="1" applyFont="1" applyBorder="1">
      <alignment vertical="center"/>
    </xf>
    <xf numFmtId="177" fontId="55" fillId="5" borderId="1" xfId="1" applyNumberFormat="1" applyFont="1" applyFill="1" applyBorder="1">
      <alignment vertical="center"/>
    </xf>
    <xf numFmtId="177" fontId="55" fillId="0" borderId="3" xfId="1" applyNumberFormat="1" applyFont="1" applyBorder="1">
      <alignment vertical="center"/>
    </xf>
    <xf numFmtId="177" fontId="55" fillId="4" borderId="36" xfId="2" applyNumberFormat="1" applyFont="1" applyFill="1" applyBorder="1">
      <alignment vertical="center"/>
    </xf>
    <xf numFmtId="10" fontId="56" fillId="0" borderId="12" xfId="375" applyNumberFormat="1" applyFont="1" applyBorder="1">
      <alignment vertical="center"/>
    </xf>
    <xf numFmtId="10" fontId="55" fillId="4" borderId="6" xfId="375" applyNumberFormat="1" applyFont="1" applyFill="1" applyBorder="1">
      <alignment vertical="center"/>
    </xf>
    <xf numFmtId="10" fontId="55" fillId="5" borderId="6" xfId="375" applyNumberFormat="1" applyFont="1" applyFill="1" applyBorder="1">
      <alignment vertical="center"/>
    </xf>
    <xf numFmtId="177" fontId="56" fillId="0" borderId="6" xfId="1" applyNumberFormat="1" applyFont="1" applyBorder="1">
      <alignment vertical="center"/>
    </xf>
    <xf numFmtId="10" fontId="55" fillId="0" borderId="6" xfId="375" applyNumberFormat="1" applyFont="1" applyBorder="1">
      <alignment vertical="center"/>
    </xf>
    <xf numFmtId="177" fontId="56" fillId="5" borderId="6" xfId="1" applyNumberFormat="1" applyFont="1" applyFill="1" applyBorder="1">
      <alignment vertical="center"/>
    </xf>
    <xf numFmtId="10" fontId="55" fillId="5" borderId="37" xfId="375" applyNumberFormat="1" applyFont="1" applyFill="1" applyBorder="1">
      <alignment vertical="center"/>
    </xf>
    <xf numFmtId="10" fontId="56" fillId="0" borderId="38" xfId="375" applyNumberFormat="1" applyFont="1" applyBorder="1">
      <alignment vertical="center"/>
    </xf>
    <xf numFmtId="10" fontId="55" fillId="4" borderId="33" xfId="375" applyNumberFormat="1" applyFont="1" applyFill="1" applyBorder="1">
      <alignment vertical="center"/>
    </xf>
    <xf numFmtId="10" fontId="55" fillId="5" borderId="33" xfId="375" applyNumberFormat="1" applyFont="1" applyFill="1" applyBorder="1">
      <alignment vertical="center"/>
    </xf>
    <xf numFmtId="10" fontId="55" fillId="0" borderId="33" xfId="375" applyNumberFormat="1" applyFont="1" applyBorder="1">
      <alignment vertical="center"/>
    </xf>
    <xf numFmtId="10" fontId="55" fillId="5" borderId="35" xfId="375" applyNumberFormat="1" applyFont="1" applyFill="1" applyBorder="1">
      <alignment vertical="center"/>
    </xf>
    <xf numFmtId="10" fontId="56" fillId="0" borderId="34" xfId="375" applyNumberFormat="1" applyFont="1" applyBorder="1">
      <alignment vertical="center"/>
    </xf>
    <xf numFmtId="177" fontId="54" fillId="2" borderId="32" xfId="2" applyNumberFormat="1" applyFont="1" applyFill="1" applyBorder="1" applyAlignment="1">
      <alignment horizontal="center" vertical="center"/>
    </xf>
    <xf numFmtId="177" fontId="56" fillId="0" borderId="33" xfId="1" applyNumberFormat="1" applyFont="1" applyBorder="1">
      <alignment vertical="center"/>
    </xf>
    <xf numFmtId="177" fontId="56" fillId="5" borderId="33" xfId="1" applyNumberFormat="1" applyFont="1" applyFill="1" applyBorder="1">
      <alignment vertical="center"/>
    </xf>
    <xf numFmtId="177" fontId="54" fillId="2" borderId="5" xfId="2" applyNumberFormat="1" applyFont="1" applyFill="1" applyBorder="1" applyAlignment="1">
      <alignment horizontal="center" vertical="center"/>
    </xf>
    <xf numFmtId="177" fontId="55" fillId="5" borderId="6" xfId="2" applyNumberFormat="1" applyFont="1" applyFill="1" applyBorder="1">
      <alignment vertical="center"/>
    </xf>
    <xf numFmtId="177" fontId="56" fillId="4" borderId="39" xfId="2" applyNumberFormat="1" applyFont="1" applyFill="1" applyBorder="1">
      <alignment vertical="center"/>
    </xf>
    <xf numFmtId="177" fontId="56" fillId="5" borderId="23" xfId="2" applyNumberFormat="1" applyFont="1" applyFill="1" applyBorder="1">
      <alignment vertical="center"/>
    </xf>
    <xf numFmtId="177" fontId="56" fillId="0" borderId="23" xfId="1" applyNumberFormat="1" applyFont="1" applyBorder="1">
      <alignment vertical="center"/>
    </xf>
    <xf numFmtId="177" fontId="56" fillId="5" borderId="23" xfId="1" applyNumberFormat="1" applyFont="1" applyFill="1" applyBorder="1">
      <alignment vertical="center"/>
    </xf>
    <xf numFmtId="10" fontId="56" fillId="0" borderId="25" xfId="375" applyNumberFormat="1" applyFont="1" applyBorder="1">
      <alignment vertical="center"/>
    </xf>
    <xf numFmtId="177" fontId="55" fillId="5" borderId="33" xfId="2" applyNumberFormat="1" applyFont="1" applyFill="1" applyBorder="1">
      <alignment vertical="center"/>
    </xf>
    <xf numFmtId="177" fontId="56" fillId="4" borderId="23" xfId="2" applyNumberFormat="1" applyFont="1" applyFill="1" applyBorder="1">
      <alignment vertical="center"/>
    </xf>
    <xf numFmtId="177" fontId="56" fillId="0" borderId="24" xfId="1" applyNumberFormat="1" applyFont="1" applyBorder="1">
      <alignment vertical="center"/>
    </xf>
    <xf numFmtId="177" fontId="56" fillId="0" borderId="37" xfId="1" applyNumberFormat="1" applyFont="1" applyBorder="1">
      <alignment vertical="center"/>
    </xf>
    <xf numFmtId="177" fontId="56" fillId="4" borderId="40" xfId="2" applyNumberFormat="1" applyFont="1" applyFill="1" applyBorder="1">
      <alignment vertical="center"/>
    </xf>
    <xf numFmtId="177" fontId="54" fillId="2" borderId="41" xfId="2" applyNumberFormat="1" applyFont="1" applyFill="1" applyBorder="1" applyAlignment="1">
      <alignment horizontal="center" vertical="center"/>
    </xf>
    <xf numFmtId="177" fontId="56" fillId="4" borderId="42" xfId="2" applyNumberFormat="1" applyFont="1" applyFill="1" applyBorder="1">
      <alignment vertical="center"/>
    </xf>
    <xf numFmtId="10" fontId="55" fillId="4" borderId="42" xfId="375" applyNumberFormat="1" applyFont="1" applyFill="1" applyBorder="1">
      <alignment vertical="center"/>
    </xf>
    <xf numFmtId="177" fontId="55" fillId="5" borderId="42" xfId="2" applyNumberFormat="1" applyFont="1" applyFill="1" applyBorder="1">
      <alignment vertical="center"/>
    </xf>
    <xf numFmtId="10" fontId="55" fillId="5" borderId="42" xfId="375" applyNumberFormat="1" applyFont="1" applyFill="1" applyBorder="1">
      <alignment vertical="center"/>
    </xf>
    <xf numFmtId="177" fontId="56" fillId="0" borderId="42" xfId="1" applyNumberFormat="1" applyFont="1" applyBorder="1">
      <alignment vertical="center"/>
    </xf>
    <xf numFmtId="10" fontId="55" fillId="0" borderId="42" xfId="375" applyNumberFormat="1" applyFont="1" applyBorder="1">
      <alignment vertical="center"/>
    </xf>
    <xf numFmtId="177" fontId="56" fillId="5" borderId="42" xfId="1" applyNumberFormat="1" applyFont="1" applyFill="1" applyBorder="1">
      <alignment vertical="center"/>
    </xf>
    <xf numFmtId="10" fontId="55" fillId="5" borderId="43" xfId="375" applyNumberFormat="1" applyFont="1" applyFill="1" applyBorder="1">
      <alignment vertical="center"/>
    </xf>
    <xf numFmtId="177" fontId="56" fillId="0" borderId="43" xfId="1" applyNumberFormat="1" applyFont="1" applyBorder="1">
      <alignment vertical="center"/>
    </xf>
    <xf numFmtId="10" fontId="56" fillId="0" borderId="44" xfId="375" applyNumberFormat="1" applyFont="1" applyBorder="1">
      <alignment vertical="center"/>
    </xf>
    <xf numFmtId="177" fontId="56" fillId="4" borderId="45" xfId="2" applyNumberFormat="1" applyFont="1" applyFill="1" applyBorder="1">
      <alignment vertical="center"/>
    </xf>
    <xf numFmtId="10" fontId="55" fillId="4" borderId="46" xfId="375" applyNumberFormat="1" applyFont="1" applyFill="1" applyBorder="1">
      <alignment vertical="center"/>
    </xf>
    <xf numFmtId="177" fontId="55" fillId="5" borderId="46" xfId="2" applyNumberFormat="1" applyFont="1" applyFill="1" applyBorder="1">
      <alignment vertical="center"/>
    </xf>
    <xf numFmtId="10" fontId="55" fillId="5" borderId="46" xfId="375" applyNumberFormat="1" applyFont="1" applyFill="1" applyBorder="1">
      <alignment vertical="center"/>
    </xf>
    <xf numFmtId="177" fontId="56" fillId="0" borderId="46" xfId="1" applyNumberFormat="1" applyFont="1" applyBorder="1">
      <alignment vertical="center"/>
    </xf>
    <xf numFmtId="10" fontId="55" fillId="0" borderId="46" xfId="375" applyNumberFormat="1" applyFont="1" applyBorder="1">
      <alignment vertical="center"/>
    </xf>
    <xf numFmtId="177" fontId="56" fillId="5" borderId="46" xfId="1" applyNumberFormat="1" applyFont="1" applyFill="1" applyBorder="1">
      <alignment vertical="center"/>
    </xf>
    <xf numFmtId="10" fontId="56" fillId="0" borderId="47" xfId="375" applyNumberFormat="1" applyFont="1" applyBorder="1">
      <alignment vertical="center"/>
    </xf>
    <xf numFmtId="177" fontId="55" fillId="4" borderId="6" xfId="2" applyNumberFormat="1" applyFont="1" applyFill="1" applyBorder="1">
      <alignment vertical="center"/>
    </xf>
    <xf numFmtId="0" fontId="54" fillId="0" borderId="19" xfId="2" applyFont="1" applyBorder="1" applyAlignment="1">
      <alignment horizontal="center" vertical="center"/>
    </xf>
    <xf numFmtId="0" fontId="54" fillId="0" borderId="14" xfId="2" applyFont="1" applyBorder="1" applyAlignment="1">
      <alignment horizontal="center" vertical="center"/>
    </xf>
    <xf numFmtId="0" fontId="6" fillId="0" borderId="0" xfId="2" applyFont="1" applyBorder="1" applyAlignment="1">
      <alignment horizontal="left" vertical="center"/>
    </xf>
    <xf numFmtId="0" fontId="54" fillId="2" borderId="15" xfId="2" applyFont="1" applyFill="1" applyBorder="1" applyAlignment="1">
      <alignment horizontal="center" vertical="center"/>
    </xf>
    <xf numFmtId="0" fontId="54" fillId="2" borderId="20" xfId="2" applyFont="1" applyFill="1" applyBorder="1" applyAlignment="1">
      <alignment horizontal="center" vertical="center"/>
    </xf>
    <xf numFmtId="0" fontId="54" fillId="0" borderId="13" xfId="2" applyFont="1" applyFill="1" applyBorder="1" applyAlignment="1">
      <alignment horizontal="center" vertical="center"/>
    </xf>
    <xf numFmtId="0" fontId="54" fillId="0" borderId="18" xfId="2" applyFont="1" applyFill="1" applyBorder="1" applyAlignment="1">
      <alignment horizontal="center" vertical="center"/>
    </xf>
    <xf numFmtId="0" fontId="54" fillId="5" borderId="19" xfId="2" applyFont="1" applyFill="1" applyBorder="1" applyAlignment="1">
      <alignment horizontal="center" vertical="center"/>
    </xf>
    <xf numFmtId="0" fontId="54" fillId="5" borderId="18" xfId="2" applyFont="1" applyFill="1" applyBorder="1" applyAlignment="1">
      <alignment horizontal="center" vertical="center"/>
    </xf>
    <xf numFmtId="0" fontId="54" fillId="0" borderId="18"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A2" sqref="A2:B2"/>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22</v>
      </c>
      <c r="B1" s="1"/>
      <c r="C1" s="2"/>
      <c r="D1" s="2"/>
      <c r="E1" s="2"/>
    </row>
    <row r="2" spans="1:19" s="3" customFormat="1" ht="21" customHeight="1" thickBot="1">
      <c r="A2" s="135"/>
      <c r="B2" s="135"/>
      <c r="C2" s="7"/>
      <c r="D2" s="7"/>
      <c r="E2" s="7"/>
      <c r="F2" s="7"/>
      <c r="G2" s="7"/>
      <c r="H2" s="7"/>
      <c r="I2" s="7"/>
      <c r="J2" s="7"/>
      <c r="K2" s="7"/>
      <c r="L2" s="7">
        <f>SUM(L6,L8)</f>
        <v>63541</v>
      </c>
      <c r="M2" s="7">
        <f t="shared" ref="M2:N2" si="0">SUM(M6,M8)</f>
        <v>81164</v>
      </c>
      <c r="N2" s="7">
        <f t="shared" si="0"/>
        <v>122035</v>
      </c>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6" t="s">
        <v>0</v>
      </c>
      <c r="B5" s="137"/>
      <c r="C5" s="27" t="s">
        <v>10</v>
      </c>
      <c r="D5" s="27" t="s">
        <v>11</v>
      </c>
      <c r="E5" s="27" t="s">
        <v>12</v>
      </c>
      <c r="F5" s="27" t="s">
        <v>13</v>
      </c>
      <c r="G5" s="28" t="s">
        <v>14</v>
      </c>
      <c r="H5" s="27" t="s">
        <v>15</v>
      </c>
      <c r="I5" s="27" t="s">
        <v>16</v>
      </c>
      <c r="J5" s="27" t="s">
        <v>17</v>
      </c>
      <c r="K5" s="27" t="s">
        <v>18</v>
      </c>
      <c r="L5" s="27" t="s">
        <v>19</v>
      </c>
      <c r="M5" s="27" t="s">
        <v>20</v>
      </c>
      <c r="N5" s="29" t="s">
        <v>21</v>
      </c>
      <c r="O5" s="30" t="s">
        <v>1</v>
      </c>
      <c r="P5" s="13"/>
      <c r="Q5" s="13"/>
    </row>
    <row r="6" spans="1:19" s="3" customFormat="1" ht="22.5" customHeight="1">
      <c r="A6" s="138" t="s">
        <v>8</v>
      </c>
      <c r="B6" s="31" t="s">
        <v>2</v>
      </c>
      <c r="C6" s="32">
        <v>74348</v>
      </c>
      <c r="D6" s="32">
        <v>66634</v>
      </c>
      <c r="E6" s="70">
        <v>68341</v>
      </c>
      <c r="F6" s="32">
        <v>63921</v>
      </c>
      <c r="G6" s="71">
        <v>64038</v>
      </c>
      <c r="H6" s="70">
        <v>62779</v>
      </c>
      <c r="I6" s="32">
        <v>68375</v>
      </c>
      <c r="J6" s="32">
        <v>68077</v>
      </c>
      <c r="K6" s="32">
        <v>62791</v>
      </c>
      <c r="L6" s="32">
        <v>62442</v>
      </c>
      <c r="M6" s="32">
        <v>64907</v>
      </c>
      <c r="N6" s="79">
        <v>71745</v>
      </c>
      <c r="O6" s="34">
        <v>798398</v>
      </c>
      <c r="P6" s="11"/>
      <c r="Q6" s="12"/>
    </row>
    <row r="7" spans="1:19" s="3" customFormat="1" ht="22.5" customHeight="1">
      <c r="A7" s="139"/>
      <c r="B7" s="31" t="s">
        <v>9</v>
      </c>
      <c r="C7" s="35">
        <v>7.3710357576107777E-2</v>
      </c>
      <c r="D7" s="35">
        <v>8.1931545106189496E-2</v>
      </c>
      <c r="E7" s="35">
        <v>5.1240008198405462E-4</v>
      </c>
      <c r="F7" s="35">
        <v>-1.9984699214663504E-3</v>
      </c>
      <c r="G7" s="36">
        <v>5.2028059338601329E-2</v>
      </c>
      <c r="H7" s="35">
        <v>-4.4023146033196237E-2</v>
      </c>
      <c r="I7" s="35">
        <v>-6.8447799016335353E-2</v>
      </c>
      <c r="J7" s="35">
        <v>-2.819334208873403E-2</v>
      </c>
      <c r="K7" s="35">
        <v>-3.1780053043853673E-2</v>
      </c>
      <c r="L7" s="35">
        <v>-4.922725542443851E-2</v>
      </c>
      <c r="M7" s="35">
        <v>1.7287317409566905E-2</v>
      </c>
      <c r="N7" s="37">
        <v>-3.5516958608359017E-2</v>
      </c>
      <c r="O7" s="38">
        <v>-4.363403279972311E-3</v>
      </c>
      <c r="P7" s="11"/>
      <c r="Q7" s="12"/>
      <c r="S7" s="18" t="e">
        <f>SUM(#REF!)</f>
        <v>#REF!</v>
      </c>
    </row>
    <row r="8" spans="1:19" s="3" customFormat="1" ht="22.5" customHeight="1">
      <c r="A8" s="140" t="s">
        <v>4</v>
      </c>
      <c r="B8" s="39" t="s">
        <v>2</v>
      </c>
      <c r="C8" s="40">
        <v>57360</v>
      </c>
      <c r="D8" s="40">
        <v>46118</v>
      </c>
      <c r="E8" s="40">
        <v>19824</v>
      </c>
      <c r="F8" s="40">
        <v>6802</v>
      </c>
      <c r="G8" s="42">
        <v>7042</v>
      </c>
      <c r="H8" s="40">
        <v>31752</v>
      </c>
      <c r="I8" s="40">
        <v>45470</v>
      </c>
      <c r="J8" s="40">
        <v>43166</v>
      </c>
      <c r="K8" s="40">
        <v>21153</v>
      </c>
      <c r="L8" s="40">
        <v>1099</v>
      </c>
      <c r="M8" s="43">
        <v>16257</v>
      </c>
      <c r="N8" s="80">
        <v>50290</v>
      </c>
      <c r="O8" s="44">
        <v>346333</v>
      </c>
      <c r="P8" s="11"/>
      <c r="Q8" s="12"/>
    </row>
    <row r="9" spans="1:19" s="3" customFormat="1" ht="22.5" customHeight="1">
      <c r="A9" s="141"/>
      <c r="B9" s="39" t="s">
        <v>9</v>
      </c>
      <c r="C9" s="45">
        <v>-0.13605349961592339</v>
      </c>
      <c r="D9" s="45">
        <v>3.4012690298423909E-2</v>
      </c>
      <c r="E9" s="45">
        <v>0.38213762811127383</v>
      </c>
      <c r="F9" s="45">
        <v>-0.57112232030264809</v>
      </c>
      <c r="G9" s="46">
        <v>-0.58578907123110402</v>
      </c>
      <c r="H9" s="45">
        <v>2.8138458051355064E-2</v>
      </c>
      <c r="I9" s="45">
        <v>1.260466773561375E-2</v>
      </c>
      <c r="J9" s="45">
        <v>8.1393892326577566E-2</v>
      </c>
      <c r="K9" s="45">
        <v>-4.8833130986105533E-2</v>
      </c>
      <c r="L9" s="45">
        <v>-0.93618627337126936</v>
      </c>
      <c r="M9" s="45">
        <v>-0.23442429950553334</v>
      </c>
      <c r="N9" s="47">
        <v>-0.10120994406019335</v>
      </c>
      <c r="O9" s="48">
        <v>-0.11321952830744253</v>
      </c>
      <c r="P9" s="11"/>
      <c r="Q9" s="12"/>
      <c r="S9" s="18" t="e">
        <f>SUM(#REF!)</f>
        <v>#REF!</v>
      </c>
    </row>
    <row r="10" spans="1:19" s="3" customFormat="1" ht="22.5" customHeight="1">
      <c r="A10" s="133" t="s">
        <v>5</v>
      </c>
      <c r="B10" s="49" t="s">
        <v>3</v>
      </c>
      <c r="C10" s="50">
        <v>217.97069999999999</v>
      </c>
      <c r="D10" s="50">
        <v>271.71690000000001</v>
      </c>
      <c r="E10" s="50">
        <v>219</v>
      </c>
      <c r="F10" s="50">
        <v>233.8955</v>
      </c>
      <c r="G10" s="72">
        <v>202.85759999999999</v>
      </c>
      <c r="H10" s="50">
        <v>151.14879999999999</v>
      </c>
      <c r="I10" s="50">
        <v>186.94720000000001</v>
      </c>
      <c r="J10" s="50">
        <v>137.22720000000001</v>
      </c>
      <c r="K10" s="50">
        <v>152.14320000000001</v>
      </c>
      <c r="L10" s="50">
        <v>178.99199999999999</v>
      </c>
      <c r="M10" s="50">
        <v>182.96960000000001</v>
      </c>
      <c r="N10" s="81">
        <v>197.88560000000001</v>
      </c>
      <c r="O10" s="52">
        <v>2332.7543000000001</v>
      </c>
      <c r="P10" s="11"/>
      <c r="Q10" s="12"/>
    </row>
    <row r="11" spans="1:19" s="3" customFormat="1" ht="22.5" customHeight="1">
      <c r="A11" s="142"/>
      <c r="B11" s="31" t="s">
        <v>9</v>
      </c>
      <c r="C11" s="53">
        <v>-5.6887292400778167E-2</v>
      </c>
      <c r="D11" s="53">
        <v>0.57660903340207237</v>
      </c>
      <c r="E11" s="53">
        <v>2.2490113594449745E-2</v>
      </c>
      <c r="F11" s="53">
        <v>0.16336633663366329</v>
      </c>
      <c r="G11" s="73">
        <v>7.8389063519174851E-2</v>
      </c>
      <c r="H11" s="53">
        <v>-6.257682713692625E-2</v>
      </c>
      <c r="I11" s="53">
        <v>17.69472</v>
      </c>
      <c r="J11" s="53">
        <v>33.468803375866578</v>
      </c>
      <c r="K11" s="53">
        <v>1520.432</v>
      </c>
      <c r="L11" s="53">
        <v>1788.9199999999998</v>
      </c>
      <c r="M11" s="53">
        <v>-8.9932584135535953E-2</v>
      </c>
      <c r="N11" s="54">
        <v>-5.7687619047618988E-2</v>
      </c>
      <c r="O11" s="55">
        <v>0.46412377711919106</v>
      </c>
      <c r="P11" s="11"/>
      <c r="Q11" s="12"/>
      <c r="S11" s="18" t="e">
        <f>SUM(#REF!)</f>
        <v>#REF!</v>
      </c>
    </row>
    <row r="12" spans="1:19" s="3" customFormat="1" ht="22.5" customHeight="1">
      <c r="A12" s="140" t="s">
        <v>6</v>
      </c>
      <c r="B12" s="39" t="s">
        <v>3</v>
      </c>
      <c r="C12" s="56">
        <v>1161.5151000000001</v>
      </c>
      <c r="D12" s="56">
        <v>1318.7725</v>
      </c>
      <c r="E12" s="56">
        <v>1142</v>
      </c>
      <c r="F12" s="56">
        <v>1221.2330999999999</v>
      </c>
      <c r="G12" s="74">
        <v>1140.5768</v>
      </c>
      <c r="H12" s="56">
        <v>924.79200000000003</v>
      </c>
      <c r="I12" s="56">
        <v>877.06079999999997</v>
      </c>
      <c r="J12" s="56">
        <v>798.50319999999999</v>
      </c>
      <c r="K12" s="56">
        <v>799.49760000000003</v>
      </c>
      <c r="L12" s="56">
        <v>963.57360000000006</v>
      </c>
      <c r="M12" s="56">
        <v>963.57360000000006</v>
      </c>
      <c r="N12" s="82">
        <v>1114.7224000000001</v>
      </c>
      <c r="O12" s="44">
        <v>12425.8207</v>
      </c>
      <c r="P12" s="11"/>
      <c r="Q12" s="12"/>
    </row>
    <row r="13" spans="1:19" s="3" customFormat="1" ht="22.5" customHeight="1">
      <c r="A13" s="141"/>
      <c r="B13" s="39" t="s">
        <v>9</v>
      </c>
      <c r="C13" s="58">
        <v>2.7264928313494474E-2</v>
      </c>
      <c r="D13" s="58">
        <v>0.20895246686266278</v>
      </c>
      <c r="E13" s="45">
        <v>-0.14895608509067937</v>
      </c>
      <c r="F13" s="58">
        <v>6.2337662337662358E-2</v>
      </c>
      <c r="G13" s="75">
        <v>2.5921481004467228E-3</v>
      </c>
      <c r="H13" s="45">
        <v>-4.8967198031361514E-2</v>
      </c>
      <c r="I13" s="58">
        <v>0.1215611253196931</v>
      </c>
      <c r="J13" s="58">
        <v>6.8274150825792024E-2</v>
      </c>
      <c r="K13" s="58">
        <v>9.5870372469570198E-2</v>
      </c>
      <c r="L13" s="58">
        <v>0.25730361269394741</v>
      </c>
      <c r="M13" s="58">
        <v>-0.10192599093289467</v>
      </c>
      <c r="N13" s="59">
        <v>-3.5707266435986096E-2</v>
      </c>
      <c r="O13" s="60">
        <v>2.8852858463333408E-2</v>
      </c>
      <c r="P13" s="11"/>
      <c r="Q13" s="12"/>
      <c r="S13" s="18" t="e">
        <f>SUM(#REF!)</f>
        <v>#REF!</v>
      </c>
    </row>
    <row r="14" spans="1:19" s="3" customFormat="1" ht="22.5" customHeight="1">
      <c r="A14" s="133" t="s">
        <v>7</v>
      </c>
      <c r="B14" s="61" t="s">
        <v>3</v>
      </c>
      <c r="C14" s="62">
        <v>390</v>
      </c>
      <c r="D14" s="62">
        <v>313</v>
      </c>
      <c r="E14" s="50">
        <v>355</v>
      </c>
      <c r="F14" s="62">
        <v>638</v>
      </c>
      <c r="G14" s="76">
        <v>467</v>
      </c>
      <c r="H14" s="50">
        <v>477</v>
      </c>
      <c r="I14" s="62">
        <v>521</v>
      </c>
      <c r="J14" s="62">
        <v>407</v>
      </c>
      <c r="K14" s="62">
        <v>368</v>
      </c>
      <c r="L14" s="62">
        <v>425</v>
      </c>
      <c r="M14" s="62">
        <v>432</v>
      </c>
      <c r="N14" s="83">
        <v>344</v>
      </c>
      <c r="O14" s="64">
        <v>5137</v>
      </c>
      <c r="P14" s="11"/>
      <c r="Q14" s="12"/>
    </row>
    <row r="15" spans="1:19" ht="22.5" customHeight="1" thickBot="1">
      <c r="A15" s="134"/>
      <c r="B15" s="65" t="s">
        <v>9</v>
      </c>
      <c r="C15" s="67">
        <v>0.27868852459016402</v>
      </c>
      <c r="D15" s="67">
        <v>-0.1424657534246575</v>
      </c>
      <c r="E15" s="67">
        <v>-0.15676959619952491</v>
      </c>
      <c r="F15" s="67">
        <v>-0.18622448979591832</v>
      </c>
      <c r="G15" s="77">
        <v>0.20984455958549231</v>
      </c>
      <c r="H15" s="67">
        <v>0.15217391304347827</v>
      </c>
      <c r="I15" s="67">
        <v>0.51895043731778423</v>
      </c>
      <c r="J15" s="67">
        <v>0.35666666666666669</v>
      </c>
      <c r="K15" s="67">
        <v>0.35294117647058831</v>
      </c>
      <c r="L15" s="67">
        <v>9.8191214470284338E-2</v>
      </c>
      <c r="M15" s="67">
        <v>9.3670886075949422E-2</v>
      </c>
      <c r="N15" s="68">
        <v>-8.2666666666666666E-2</v>
      </c>
      <c r="O15" s="78">
        <v>8.2157151885401403E-2</v>
      </c>
      <c r="P15" s="11"/>
      <c r="Q15" s="12"/>
      <c r="S15" s="19"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17"/>
      <c r="D18" s="17"/>
      <c r="E18" s="17"/>
      <c r="F18" s="17"/>
      <c r="G18" s="17"/>
      <c r="H18" s="17"/>
      <c r="I18" s="17"/>
      <c r="J18" s="17"/>
      <c r="K18" s="17"/>
      <c r="L18" s="17"/>
      <c r="M18" s="17"/>
      <c r="N18" s="17"/>
      <c r="O18" s="8"/>
      <c r="P18" s="15"/>
      <c r="Q18" s="15"/>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E8" sqref="E8"/>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35"/>
      <c r="B2" s="135"/>
      <c r="C2" s="7"/>
      <c r="D2" s="7"/>
      <c r="E2" s="7"/>
      <c r="F2" s="7"/>
      <c r="G2" s="7"/>
      <c r="H2" s="7"/>
      <c r="I2" s="7"/>
      <c r="J2" s="7"/>
      <c r="K2" s="7"/>
      <c r="L2" s="7"/>
      <c r="M2" s="7"/>
      <c r="N2" s="7"/>
      <c r="O2" s="9"/>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6" t="s">
        <v>25</v>
      </c>
      <c r="B5" s="137"/>
      <c r="C5" s="27" t="s">
        <v>10</v>
      </c>
      <c r="D5" s="27" t="s">
        <v>11</v>
      </c>
      <c r="E5" s="28" t="s">
        <v>12</v>
      </c>
      <c r="F5" s="28" t="s">
        <v>13</v>
      </c>
      <c r="G5" s="113" t="s">
        <v>14</v>
      </c>
      <c r="H5" s="101" t="s">
        <v>15</v>
      </c>
      <c r="I5" s="98" t="s">
        <v>16</v>
      </c>
      <c r="J5" s="101" t="s">
        <v>17</v>
      </c>
      <c r="K5" s="27" t="s">
        <v>18</v>
      </c>
      <c r="L5" s="27" t="s">
        <v>19</v>
      </c>
      <c r="M5" s="27" t="s">
        <v>20</v>
      </c>
      <c r="N5" s="29" t="s">
        <v>21</v>
      </c>
      <c r="O5" s="30" t="s">
        <v>24</v>
      </c>
      <c r="P5" s="13"/>
      <c r="Q5" s="13"/>
    </row>
    <row r="6" spans="1:19" s="3" customFormat="1" ht="22.5" customHeight="1">
      <c r="A6" s="138" t="s">
        <v>8</v>
      </c>
      <c r="B6" s="31" t="s">
        <v>2</v>
      </c>
      <c r="C6" s="70">
        <v>70293</v>
      </c>
      <c r="D6" s="33">
        <v>62115</v>
      </c>
      <c r="E6" s="103">
        <v>59774</v>
      </c>
      <c r="F6" s="109">
        <v>57842</v>
      </c>
      <c r="G6" s="114">
        <v>62234</v>
      </c>
      <c r="H6" s="124">
        <v>64332</v>
      </c>
      <c r="I6" s="112">
        <v>62396</v>
      </c>
      <c r="J6" s="132"/>
      <c r="K6" s="33"/>
      <c r="L6" s="33"/>
      <c r="M6" s="32"/>
      <c r="N6" s="84"/>
      <c r="O6" s="34">
        <f t="shared" ref="O6" si="0">SUM(C6:N6)</f>
        <v>438986</v>
      </c>
      <c r="P6" s="11"/>
      <c r="Q6" s="12"/>
    </row>
    <row r="7" spans="1:19" s="3" customFormat="1" ht="22.5" customHeight="1">
      <c r="A7" s="139"/>
      <c r="B7" s="31" t="s">
        <v>9</v>
      </c>
      <c r="C7" s="35">
        <f>(C6/'2022년도'!C6)-1</f>
        <v>-5.454080809167694E-2</v>
      </c>
      <c r="D7" s="35">
        <f>(D6/'2022년도'!D6)-1</f>
        <v>-6.7818230933157198E-2</v>
      </c>
      <c r="E7" s="36">
        <f>(E6/'2022년도'!E6)-1</f>
        <v>-0.12535666730074191</v>
      </c>
      <c r="F7" s="36">
        <f>(F6/'2022년도'!F6)-1</f>
        <v>-9.5101766242705832E-2</v>
      </c>
      <c r="G7" s="115">
        <f>(G6/'2022년도'!G6)-1</f>
        <v>-2.8170773603173105E-2</v>
      </c>
      <c r="H7" s="125">
        <f>(H6/'2022년도'!H6)-1</f>
        <v>2.4737571480909271E-2</v>
      </c>
      <c r="I7" s="93">
        <f>(I6/'2022년도'!I6)-1</f>
        <v>-8.7444241316270599E-2</v>
      </c>
      <c r="J7" s="86">
        <f>(J6/'2022년도'!J6)-1</f>
        <v>-1</v>
      </c>
      <c r="K7" s="35">
        <f>(K6/'2022년도'!K6)-1</f>
        <v>-1</v>
      </c>
      <c r="L7" s="35">
        <f>(L6/'2022년도'!L6)-1</f>
        <v>-1</v>
      </c>
      <c r="M7" s="35">
        <f>(M6/'2022년도'!M6)-1</f>
        <v>-1</v>
      </c>
      <c r="N7" s="37">
        <f>(N6/'2022년도'!N6)-1</f>
        <v>-1</v>
      </c>
      <c r="O7" s="38">
        <f>(O6/S7)-1</f>
        <v>-6.2868780367008492E-2</v>
      </c>
      <c r="P7" s="11"/>
      <c r="Q7" s="12"/>
      <c r="S7" s="22">
        <f>SUM('2022년도'!C6:I6)</f>
        <v>468436</v>
      </c>
    </row>
    <row r="8" spans="1:19" s="3" customFormat="1" ht="22.5" customHeight="1">
      <c r="A8" s="140" t="s">
        <v>4</v>
      </c>
      <c r="B8" s="39" t="s">
        <v>2</v>
      </c>
      <c r="C8" s="40">
        <v>40997</v>
      </c>
      <c r="D8" s="41">
        <v>21898</v>
      </c>
      <c r="E8" s="104">
        <v>2117</v>
      </c>
      <c r="F8" s="42">
        <v>9480</v>
      </c>
      <c r="G8" s="116">
        <v>6662</v>
      </c>
      <c r="H8" s="126">
        <v>33447</v>
      </c>
      <c r="I8" s="108">
        <v>23895</v>
      </c>
      <c r="J8" s="102"/>
      <c r="K8" s="41"/>
      <c r="L8" s="41"/>
      <c r="M8" s="43"/>
      <c r="N8" s="80"/>
      <c r="O8" s="44">
        <f t="shared" ref="O8" si="1">SUM(C8:N8)</f>
        <v>138496</v>
      </c>
      <c r="P8" s="11"/>
      <c r="Q8" s="12"/>
    </row>
    <row r="9" spans="1:19" s="3" customFormat="1" ht="22.5" customHeight="1">
      <c r="A9" s="141"/>
      <c r="B9" s="39" t="s">
        <v>9</v>
      </c>
      <c r="C9" s="45">
        <f>(C8/'2022년도'!C8)-1</f>
        <v>-0.28526847977684799</v>
      </c>
      <c r="D9" s="45">
        <f>(D8/'2022년도'!D8)-1</f>
        <v>-0.52517455223556964</v>
      </c>
      <c r="E9" s="46">
        <f>(E8/'2022년도'!E8)-1</f>
        <v>-0.89321025020177558</v>
      </c>
      <c r="F9" s="46">
        <f>(F8/'2022년도'!F8)-1</f>
        <v>0.39370773301970008</v>
      </c>
      <c r="G9" s="117">
        <f>(G8/'2022년도'!G8)-1</f>
        <v>-5.39619426299347E-2</v>
      </c>
      <c r="H9" s="127">
        <f>(H8/'2022년도'!H8)-1</f>
        <v>5.3382464096749738E-2</v>
      </c>
      <c r="I9" s="94">
        <f>(I8/'2022년도'!I8)-1</f>
        <v>-0.47448867385089066</v>
      </c>
      <c r="J9" s="87">
        <f>(J8/'2022년도'!J8)-1</f>
        <v>-1</v>
      </c>
      <c r="K9" s="45">
        <f>(K8/'2022년도'!K8)-1</f>
        <v>-1</v>
      </c>
      <c r="L9" s="45">
        <f>(L8/'2022년도'!L8)-1</f>
        <v>-1</v>
      </c>
      <c r="M9" s="45">
        <f>(M8/'2022년도'!M8)-1</f>
        <v>-1</v>
      </c>
      <c r="N9" s="47">
        <f>(N8/'2022년도'!N8)-1</f>
        <v>-1</v>
      </c>
      <c r="O9" s="48">
        <f>(O8/S9)-1</f>
        <v>-0.35393342289894014</v>
      </c>
      <c r="P9" s="11"/>
      <c r="Q9" s="12"/>
      <c r="S9" s="22">
        <f>SUM('2022년도'!C8:I8)</f>
        <v>214368</v>
      </c>
    </row>
    <row r="10" spans="1:19" s="3" customFormat="1" ht="22.5" customHeight="1">
      <c r="A10" s="133" t="s">
        <v>5</v>
      </c>
      <c r="B10" s="49" t="s">
        <v>3</v>
      </c>
      <c r="C10" s="50">
        <v>12.927199999999999</v>
      </c>
      <c r="D10" s="51">
        <v>0</v>
      </c>
      <c r="E10" s="105">
        <v>0</v>
      </c>
      <c r="F10" s="105">
        <v>0</v>
      </c>
      <c r="G10" s="118">
        <v>0</v>
      </c>
      <c r="H10" s="128">
        <v>0</v>
      </c>
      <c r="I10" s="99">
        <v>0</v>
      </c>
      <c r="J10" s="88"/>
      <c r="K10" s="51"/>
      <c r="L10" s="51"/>
      <c r="M10" s="50"/>
      <c r="N10" s="81"/>
      <c r="O10" s="52">
        <f>SUM(C10:N10)</f>
        <v>12.927199999999999</v>
      </c>
      <c r="P10" s="11"/>
      <c r="Q10" s="12"/>
    </row>
    <row r="11" spans="1:19" s="3" customFormat="1" ht="22.5" customHeight="1">
      <c r="A11" s="142"/>
      <c r="B11" s="31" t="s">
        <v>9</v>
      </c>
      <c r="C11" s="53">
        <f>(C10/'2022년도'!C10)-1</f>
        <v>-0.9406929463455409</v>
      </c>
      <c r="D11" s="53">
        <f>(D10/'2022년도'!D10)-1</f>
        <v>-1</v>
      </c>
      <c r="E11" s="73">
        <f>(E10/'2022년도'!E10)-1</f>
        <v>-1</v>
      </c>
      <c r="F11" s="73">
        <f>(F10/'2022년도'!F10)-1</f>
        <v>-1</v>
      </c>
      <c r="G11" s="119">
        <f>(G10/'2022년도'!G10)-1</f>
        <v>-1</v>
      </c>
      <c r="H11" s="129">
        <f>(H10/'2022년도'!H10)-1</f>
        <v>-1</v>
      </c>
      <c r="I11" s="95">
        <f>(I10/'2022년도'!I10)-1</f>
        <v>-1</v>
      </c>
      <c r="J11" s="89">
        <f>(J10/'2022년도'!J10)-1</f>
        <v>-1</v>
      </c>
      <c r="K11" s="53">
        <f>(K10/'2022년도'!K10)-1</f>
        <v>-1</v>
      </c>
      <c r="L11" s="53">
        <f>(L10/'2022년도'!L10)-1</f>
        <v>-1</v>
      </c>
      <c r="M11" s="53">
        <f>(M10/'2022년도'!M10)-1</f>
        <v>-1</v>
      </c>
      <c r="N11" s="54">
        <f>(N10/'2022년도'!N10)-1</f>
        <v>-1</v>
      </c>
      <c r="O11" s="55">
        <f>(O10/S11)-1</f>
        <v>-0.99128622837574565</v>
      </c>
      <c r="P11" s="11"/>
      <c r="Q11" s="12"/>
      <c r="S11" s="22">
        <f>SUM('2022년도'!C10:I10)</f>
        <v>1483.5366999999999</v>
      </c>
    </row>
    <row r="12" spans="1:19" s="3" customFormat="1" ht="22.5" customHeight="1">
      <c r="A12" s="140" t="s">
        <v>6</v>
      </c>
      <c r="B12" s="39" t="s">
        <v>3</v>
      </c>
      <c r="C12" s="56">
        <v>1219.1343999999999</v>
      </c>
      <c r="D12" s="57">
        <v>1162.4536000000001</v>
      </c>
      <c r="E12" s="106">
        <v>1150.5208</v>
      </c>
      <c r="F12" s="106">
        <v>1094.8344</v>
      </c>
      <c r="G12" s="120">
        <v>1007.3271999999999</v>
      </c>
      <c r="H12" s="130">
        <v>868.40639999999996</v>
      </c>
      <c r="I12" s="100">
        <v>837.60479999999995</v>
      </c>
      <c r="J12" s="90"/>
      <c r="K12" s="57"/>
      <c r="L12" s="57"/>
      <c r="M12" s="56"/>
      <c r="N12" s="82"/>
      <c r="O12" s="44">
        <f>SUM(C12:N12)</f>
        <v>7340.2815999999993</v>
      </c>
      <c r="P12" s="11"/>
      <c r="Q12" s="12"/>
    </row>
    <row r="13" spans="1:19" s="3" customFormat="1" ht="22.5" customHeight="1">
      <c r="A13" s="141"/>
      <c r="B13" s="39" t="s">
        <v>9</v>
      </c>
      <c r="C13" s="58">
        <f>(C12/'2022년도'!C12)-1</f>
        <v>4.9607017592797398E-2</v>
      </c>
      <c r="D13" s="58">
        <f>(D12/'2022년도'!D12)-1</f>
        <v>-0.11853363639293357</v>
      </c>
      <c r="E13" s="75">
        <f>(E12/'2022년도'!E12)-1</f>
        <v>7.4612959719790872E-3</v>
      </c>
      <c r="F13" s="75">
        <f>(F12/'2022년도'!F12)-1</f>
        <v>-0.10350087956181331</v>
      </c>
      <c r="G13" s="121">
        <f>(G12/'2022년도'!G12)-1</f>
        <v>-0.1168265039232782</v>
      </c>
      <c r="H13" s="127">
        <f>(H12/'2022년도'!H12)-1</f>
        <v>-6.097111566709057E-2</v>
      </c>
      <c r="I13" s="96">
        <f>(I12/'2022년도'!I12)-1</f>
        <v>-4.4986618943635426E-2</v>
      </c>
      <c r="J13" s="91">
        <f>(J12/'2022년도'!J12)-1</f>
        <v>-1</v>
      </c>
      <c r="K13" s="58">
        <f>(K12/'2022년도'!K12)-1</f>
        <v>-1</v>
      </c>
      <c r="L13" s="58">
        <f>(L12/'2022년도'!L12)-1</f>
        <v>-1</v>
      </c>
      <c r="M13" s="58">
        <f>(M12/'2022년도'!M12)-1</f>
        <v>-1</v>
      </c>
      <c r="N13" s="59">
        <f>(N12/'2022년도'!N12)-1</f>
        <v>-1</v>
      </c>
      <c r="O13" s="60">
        <f>(O12/S13)-1</f>
        <v>-5.7240116212917691E-2</v>
      </c>
      <c r="P13" s="11"/>
      <c r="Q13" s="12"/>
      <c r="S13" s="22">
        <f>SUM('2022년도'!C12:I12)</f>
        <v>7785.9503000000004</v>
      </c>
    </row>
    <row r="14" spans="1:19" s="3" customFormat="1" ht="22.5" customHeight="1">
      <c r="A14" s="133" t="s">
        <v>7</v>
      </c>
      <c r="B14" s="61" t="s">
        <v>3</v>
      </c>
      <c r="C14" s="62">
        <v>347</v>
      </c>
      <c r="D14" s="63">
        <v>397</v>
      </c>
      <c r="E14" s="105">
        <v>361</v>
      </c>
      <c r="F14" s="110">
        <v>470</v>
      </c>
      <c r="G14" s="122">
        <v>336</v>
      </c>
      <c r="H14" s="128">
        <v>423</v>
      </c>
      <c r="I14" s="99">
        <v>365</v>
      </c>
      <c r="J14" s="111"/>
      <c r="K14" s="63"/>
      <c r="L14" s="63"/>
      <c r="M14" s="62"/>
      <c r="N14" s="83"/>
      <c r="O14" s="64">
        <f>SUM(C14:N14)</f>
        <v>2699</v>
      </c>
      <c r="P14" s="11"/>
      <c r="Q14" s="12"/>
    </row>
    <row r="15" spans="1:19" ht="22.5" customHeight="1" thickBot="1">
      <c r="A15" s="134"/>
      <c r="B15" s="65" t="s">
        <v>9</v>
      </c>
      <c r="C15" s="66">
        <f>(C14/'2022년도'!C14)-1</f>
        <v>-0.11025641025641031</v>
      </c>
      <c r="D15" s="66">
        <f>(D14/'2022년도'!D14)-1</f>
        <v>0.26837060702875393</v>
      </c>
      <c r="E15" s="107">
        <f>(E14/'2022년도'!E14)-1</f>
        <v>1.6901408450704203E-2</v>
      </c>
      <c r="F15" s="107">
        <f>(F14/'2022년도'!F14)-1</f>
        <v>-0.26332288401253923</v>
      </c>
      <c r="G15" s="123">
        <f>(G14/'2022년도'!G14)-1</f>
        <v>-0.28051391862955033</v>
      </c>
      <c r="H15" s="131">
        <f>(H14/'2022년도'!H14)-1</f>
        <v>-0.1132075471698113</v>
      </c>
      <c r="I15" s="97">
        <f>(I14/'2022년도'!I14)-1</f>
        <v>-0.29942418426103645</v>
      </c>
      <c r="J15" s="92">
        <f>(J14/'2022년도'!J14)-1</f>
        <v>-1</v>
      </c>
      <c r="K15" s="66">
        <f>(K14/'2022년도'!K14)-1</f>
        <v>-1</v>
      </c>
      <c r="L15" s="66">
        <f>(L14/'2022년도'!L14)-1</f>
        <v>-1</v>
      </c>
      <c r="M15" s="66">
        <f>(M14/'2022년도'!M14)-1</f>
        <v>-1</v>
      </c>
      <c r="N15" s="85">
        <f>(N14/'2022년도'!N14)-1</f>
        <v>-1</v>
      </c>
      <c r="O15" s="69">
        <f>(O14/S15)-1</f>
        <v>-0.146156279658336</v>
      </c>
      <c r="P15" s="11"/>
      <c r="Q15" s="12"/>
      <c r="S15" s="23">
        <f>SUM('2022년도'!C14:I14)</f>
        <v>3161</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21"/>
    </row>
    <row r="18" spans="3:17">
      <c r="C18" s="24"/>
      <c r="D18" s="24"/>
      <c r="E18" s="24"/>
      <c r="F18" s="24"/>
      <c r="G18" s="24"/>
      <c r="H18" s="24"/>
      <c r="I18" s="24"/>
      <c r="J18" s="24"/>
      <c r="K18" s="24"/>
      <c r="L18" s="24"/>
      <c r="M18" s="24"/>
      <c r="N18" s="24"/>
      <c r="O18" s="25"/>
      <c r="P18" s="15"/>
      <c r="Q18" s="15"/>
    </row>
    <row r="19" spans="3:17">
      <c r="C19" s="26"/>
      <c r="D19" s="26"/>
      <c r="E19" s="26"/>
      <c r="F19" s="26"/>
      <c r="G19" s="26"/>
      <c r="H19" s="26"/>
      <c r="I19" s="26"/>
      <c r="J19" s="26"/>
      <c r="K19" s="26"/>
      <c r="L19" s="26"/>
      <c r="M19" s="26"/>
      <c r="N19" s="26"/>
    </row>
    <row r="21" spans="3:17">
      <c r="C21" s="10"/>
      <c r="D21" s="10"/>
      <c r="E21" s="10"/>
      <c r="F21" s="10"/>
      <c r="G21" s="10"/>
      <c r="H21" s="10"/>
      <c r="I21" s="10"/>
      <c r="J21" s="10"/>
      <c r="K21" s="10"/>
      <c r="L21" s="10"/>
      <c r="M21" s="10"/>
      <c r="N21" s="10"/>
    </row>
    <row r="22" spans="3:17">
      <c r="C22" s="20"/>
      <c r="D22" s="20"/>
      <c r="E22" s="20"/>
      <c r="F22" s="20"/>
      <c r="G22" s="20"/>
      <c r="H22" s="20"/>
      <c r="I22" s="20"/>
      <c r="J22" s="20"/>
      <c r="K22" s="20"/>
      <c r="L22" s="20"/>
      <c r="M22" s="20"/>
      <c r="N22" s="20"/>
    </row>
    <row r="23" spans="3:17">
      <c r="C23" s="10"/>
      <c r="D23" s="10"/>
      <c r="E23" s="10"/>
      <c r="F23" s="10"/>
      <c r="G23" s="10"/>
      <c r="H23" s="10"/>
      <c r="I23" s="10"/>
      <c r="J23" s="10"/>
      <c r="K23" s="10"/>
      <c r="L23" s="10"/>
      <c r="M23" s="10"/>
      <c r="N23" s="10"/>
    </row>
    <row r="24" spans="3:17">
      <c r="C24" s="20"/>
      <c r="D24" s="20"/>
      <c r="E24" s="20"/>
      <c r="F24" s="20"/>
      <c r="G24" s="20"/>
      <c r="H24" s="20"/>
      <c r="I24" s="20"/>
      <c r="J24" s="20"/>
      <c r="K24" s="20"/>
      <c r="L24" s="20"/>
      <c r="M24" s="20"/>
      <c r="N24" s="20"/>
    </row>
    <row r="25" spans="3:17">
      <c r="C25" s="10"/>
      <c r="D25" s="10"/>
      <c r="E25" s="10"/>
      <c r="F25" s="10"/>
      <c r="G25" s="10"/>
      <c r="H25" s="10"/>
      <c r="I25" s="10"/>
      <c r="J25" s="10"/>
      <c r="K25" s="10"/>
      <c r="L25" s="10"/>
      <c r="M25" s="10"/>
      <c r="N25" s="10"/>
    </row>
    <row r="26" spans="3:17">
      <c r="C26" s="20"/>
      <c r="D26" s="20"/>
      <c r="E26" s="20"/>
      <c r="F26" s="20"/>
      <c r="G26" s="20"/>
      <c r="H26" s="20"/>
      <c r="I26" s="20"/>
      <c r="J26" s="20"/>
      <c r="K26" s="20"/>
      <c r="L26" s="20"/>
      <c r="M26" s="20"/>
      <c r="N26" s="20"/>
    </row>
    <row r="27" spans="3:17">
      <c r="C27" s="10"/>
      <c r="D27" s="10"/>
      <c r="E27" s="10"/>
      <c r="F27" s="10"/>
      <c r="G27" s="10"/>
      <c r="H27" s="10"/>
      <c r="I27" s="10"/>
      <c r="J27" s="10"/>
      <c r="K27" s="10"/>
      <c r="L27" s="10"/>
      <c r="M27" s="10"/>
      <c r="N27" s="10"/>
    </row>
    <row r="28" spans="3:17">
      <c r="C28" s="20"/>
      <c r="D28" s="20"/>
      <c r="E28" s="20"/>
      <c r="F28" s="20"/>
      <c r="G28" s="20"/>
      <c r="H28" s="20"/>
      <c r="I28" s="20"/>
      <c r="J28" s="20"/>
      <c r="K28" s="20"/>
      <c r="L28" s="20"/>
      <c r="M28" s="20"/>
      <c r="N28" s="20"/>
    </row>
    <row r="29" spans="3:17">
      <c r="C29" s="10"/>
      <c r="D29" s="10"/>
      <c r="E29" s="10"/>
      <c r="F29" s="10"/>
      <c r="G29" s="10"/>
      <c r="H29" s="10"/>
      <c r="I29" s="10"/>
      <c r="J29" s="10"/>
      <c r="K29" s="10"/>
      <c r="L29" s="10"/>
      <c r="M29" s="10"/>
      <c r="N29" s="10"/>
    </row>
    <row r="30" spans="3:17">
      <c r="C30" s="20"/>
      <c r="D30" s="20"/>
      <c r="E30" s="20"/>
      <c r="F30" s="20"/>
      <c r="G30" s="20"/>
      <c r="H30" s="20"/>
      <c r="I30" s="20"/>
      <c r="J30" s="20"/>
      <c r="K30" s="20"/>
      <c r="L30" s="20"/>
      <c r="M30" s="20"/>
      <c r="N30" s="20"/>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2022년도</vt:lpstr>
      <vt:lpstr>2023년도</vt:lpstr>
      <vt:lpstr>'2022년도'!Print_Area</vt:lpstr>
      <vt:lpstr>'2023년도'!Print_Area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조재홍</cp:lastModifiedBy>
  <cp:lastPrinted>2021-04-23T00:45:15Z</cp:lastPrinted>
  <dcterms:created xsi:type="dcterms:W3CDTF">2016-01-04T07:20:24Z</dcterms:created>
  <dcterms:modified xsi:type="dcterms:W3CDTF">2023-10-11T05:05:26Z</dcterms:modified>
</cp:coreProperties>
</file>