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4955" windowHeight="5295" tabRatio="605"/>
  </bookViews>
  <sheets>
    <sheet name="2012년 주유내역" sheetId="4" r:id="rId1"/>
    <sheet name="2011년 주유내역" sheetId="5" r:id="rId2"/>
    <sheet name="2010년 주유내역" sheetId="1" r:id="rId3"/>
    <sheet name="2009년 주유내역" sheetId="2" r:id="rId4"/>
    <sheet name="Sheet3" sheetId="3" r:id="rId5"/>
  </sheets>
  <definedNames>
    <definedName name="_xlnm.Print_Area" localSheetId="0">'2012년 주유내역'!$A$1:$O$23</definedName>
  </definedNames>
  <calcPr calcId="125725"/>
</workbook>
</file>

<file path=xl/calcChain.xml><?xml version="1.0" encoding="utf-8"?>
<calcChain xmlns="http://schemas.openxmlformats.org/spreadsheetml/2006/main">
  <c r="N20" i="4"/>
  <c r="M20"/>
  <c r="L20"/>
  <c r="K20"/>
  <c r="J20"/>
  <c r="I20"/>
  <c r="H20"/>
  <c r="G20"/>
  <c r="F20"/>
  <c r="E20"/>
  <c r="D20"/>
  <c r="C22"/>
  <c r="C21"/>
  <c r="C20"/>
  <c r="D13"/>
  <c r="E13"/>
  <c r="C17"/>
  <c r="N26" i="5"/>
  <c r="M26"/>
  <c r="L26"/>
  <c r="K26"/>
  <c r="J26"/>
  <c r="I26"/>
  <c r="H26"/>
  <c r="G26"/>
  <c r="F26"/>
  <c r="E26"/>
  <c r="D26"/>
  <c r="C26"/>
  <c r="N25"/>
  <c r="M25"/>
  <c r="L25"/>
  <c r="K25"/>
  <c r="J25"/>
  <c r="I25"/>
  <c r="H25"/>
  <c r="G25"/>
  <c r="F25"/>
  <c r="E25"/>
  <c r="D25"/>
  <c r="C25"/>
  <c r="O25" s="1"/>
  <c r="N24"/>
  <c r="M24"/>
  <c r="L24"/>
  <c r="K24"/>
  <c r="J24"/>
  <c r="I24"/>
  <c r="H24"/>
  <c r="G24"/>
  <c r="F24"/>
  <c r="E24"/>
  <c r="D24"/>
  <c r="C24"/>
  <c r="O23"/>
  <c r="O22"/>
  <c r="N21"/>
  <c r="M21"/>
  <c r="L21"/>
  <c r="K21"/>
  <c r="J21"/>
  <c r="I21"/>
  <c r="H21"/>
  <c r="G21"/>
  <c r="F21"/>
  <c r="E21"/>
  <c r="D21"/>
  <c r="C21"/>
  <c r="O21" s="1"/>
  <c r="O20"/>
  <c r="O19"/>
  <c r="O18"/>
  <c r="N17"/>
  <c r="M17"/>
  <c r="L17"/>
  <c r="K17"/>
  <c r="J17"/>
  <c r="I17"/>
  <c r="H17"/>
  <c r="G17"/>
  <c r="F17"/>
  <c r="E17"/>
  <c r="D17"/>
  <c r="C17"/>
  <c r="O16"/>
  <c r="O15"/>
  <c r="O14"/>
  <c r="N13"/>
  <c r="M13"/>
  <c r="L13"/>
  <c r="K13"/>
  <c r="J13"/>
  <c r="I13"/>
  <c r="H13"/>
  <c r="G13"/>
  <c r="F13"/>
  <c r="E13"/>
  <c r="D13"/>
  <c r="C13"/>
  <c r="O13" s="1"/>
  <c r="O12"/>
  <c r="O11"/>
  <c r="O10"/>
  <c r="N9"/>
  <c r="M9"/>
  <c r="L9"/>
  <c r="K9"/>
  <c r="J9"/>
  <c r="I9"/>
  <c r="H9"/>
  <c r="G9"/>
  <c r="F9"/>
  <c r="E9"/>
  <c r="D9"/>
  <c r="C9"/>
  <c r="O9" s="1"/>
  <c r="O8"/>
  <c r="O7"/>
  <c r="O6"/>
  <c r="P25" s="1"/>
  <c r="N5"/>
  <c r="M5"/>
  <c r="L5"/>
  <c r="K5"/>
  <c r="J5"/>
  <c r="I5"/>
  <c r="H5"/>
  <c r="G5"/>
  <c r="F5"/>
  <c r="E5"/>
  <c r="D5"/>
  <c r="C5"/>
  <c r="O5" s="1"/>
  <c r="O4"/>
  <c r="O24" s="1"/>
  <c r="P26" l="1"/>
  <c r="O26"/>
  <c r="P24"/>
  <c r="C5" i="4" l="1"/>
  <c r="C5" i="2"/>
  <c r="I5" i="4" l="1"/>
  <c r="D17" l="1"/>
  <c r="E17"/>
  <c r="F17"/>
  <c r="G17"/>
  <c r="H17"/>
  <c r="I17"/>
  <c r="J17"/>
  <c r="K17"/>
  <c r="L17"/>
  <c r="M17"/>
  <c r="N17"/>
  <c r="F13"/>
  <c r="G13"/>
  <c r="H13"/>
  <c r="I13"/>
  <c r="J13"/>
  <c r="K13"/>
  <c r="L13"/>
  <c r="M13"/>
  <c r="N13"/>
  <c r="D9"/>
  <c r="E9"/>
  <c r="F9"/>
  <c r="G9"/>
  <c r="H9"/>
  <c r="I9"/>
  <c r="J9"/>
  <c r="K9"/>
  <c r="L9"/>
  <c r="M9"/>
  <c r="N9"/>
  <c r="C13"/>
  <c r="C9"/>
  <c r="C6" i="1"/>
  <c r="D22" i="4"/>
  <c r="E22"/>
  <c r="F22"/>
  <c r="G22"/>
  <c r="H22"/>
  <c r="I22"/>
  <c r="J22"/>
  <c r="K22"/>
  <c r="L22"/>
  <c r="M22"/>
  <c r="N22"/>
  <c r="O19"/>
  <c r="O18"/>
  <c r="O16"/>
  <c r="O15"/>
  <c r="O14"/>
  <c r="O12"/>
  <c r="O11"/>
  <c r="O8"/>
  <c r="O7"/>
  <c r="O4"/>
  <c r="P22" i="1"/>
  <c r="P21"/>
  <c r="O21"/>
  <c r="O22"/>
  <c r="O18"/>
  <c r="O15"/>
  <c r="O14"/>
  <c r="O12"/>
  <c r="O11"/>
  <c r="O10"/>
  <c r="O8"/>
  <c r="O7"/>
  <c r="O6"/>
  <c r="O16"/>
  <c r="O4"/>
  <c r="O17" i="2"/>
  <c r="O13"/>
  <c r="O9"/>
  <c r="O5"/>
  <c r="O15"/>
  <c r="O11"/>
  <c r="O7"/>
  <c r="O3"/>
  <c r="O19"/>
  <c r="P20"/>
  <c r="O6"/>
  <c r="O10"/>
  <c r="O14"/>
  <c r="O18"/>
  <c r="P21" s="1"/>
  <c r="O21"/>
  <c r="D21"/>
  <c r="E21"/>
  <c r="F21"/>
  <c r="G21"/>
  <c r="H21"/>
  <c r="I21"/>
  <c r="J21"/>
  <c r="K21"/>
  <c r="L21"/>
  <c r="M21"/>
  <c r="N21"/>
  <c r="C21"/>
  <c r="D20"/>
  <c r="E20"/>
  <c r="F20"/>
  <c r="G20"/>
  <c r="H20"/>
  <c r="I20"/>
  <c r="J20"/>
  <c r="K20"/>
  <c r="L20"/>
  <c r="M20"/>
  <c r="N20"/>
  <c r="C20"/>
  <c r="O20" s="1"/>
  <c r="K19"/>
  <c r="L19"/>
  <c r="M19"/>
  <c r="N19"/>
  <c r="D19"/>
  <c r="E19"/>
  <c r="F19"/>
  <c r="G19"/>
  <c r="H19"/>
  <c r="I19"/>
  <c r="J19"/>
  <c r="C19"/>
  <c r="D17"/>
  <c r="E17"/>
  <c r="F17"/>
  <c r="G17"/>
  <c r="H17"/>
  <c r="I17"/>
  <c r="J17"/>
  <c r="C17"/>
  <c r="D13"/>
  <c r="E13"/>
  <c r="F13"/>
  <c r="G13"/>
  <c r="H13"/>
  <c r="I13"/>
  <c r="J13"/>
  <c r="C13"/>
  <c r="L17"/>
  <c r="M17"/>
  <c r="N17"/>
  <c r="K17"/>
  <c r="L13"/>
  <c r="M13"/>
  <c r="N13"/>
  <c r="K13"/>
  <c r="D9"/>
  <c r="E9"/>
  <c r="F9"/>
  <c r="G9"/>
  <c r="H9"/>
  <c r="I9"/>
  <c r="J9"/>
  <c r="K9"/>
  <c r="L9"/>
  <c r="M9"/>
  <c r="N9"/>
  <c r="C9"/>
  <c r="D5"/>
  <c r="E5"/>
  <c r="F5"/>
  <c r="G5"/>
  <c r="H5"/>
  <c r="I5"/>
  <c r="J5"/>
  <c r="K5"/>
  <c r="L5"/>
  <c r="M5"/>
  <c r="N5"/>
  <c r="D22" i="1"/>
  <c r="E22"/>
  <c r="F22"/>
  <c r="G22"/>
  <c r="H22"/>
  <c r="I22"/>
  <c r="J22"/>
  <c r="K22"/>
  <c r="L22"/>
  <c r="M22"/>
  <c r="N22"/>
  <c r="C22"/>
  <c r="D21"/>
  <c r="E21"/>
  <c r="F21"/>
  <c r="G21"/>
  <c r="H21"/>
  <c r="I21"/>
  <c r="J21"/>
  <c r="K21"/>
  <c r="L21"/>
  <c r="M21"/>
  <c r="N21"/>
  <c r="C21"/>
  <c r="O19"/>
  <c r="P20"/>
  <c r="D20"/>
  <c r="E20"/>
  <c r="F20"/>
  <c r="G20"/>
  <c r="H20"/>
  <c r="I20"/>
  <c r="J20"/>
  <c r="K20"/>
  <c r="L20"/>
  <c r="M20"/>
  <c r="N20"/>
  <c r="C20"/>
  <c r="D18"/>
  <c r="E18"/>
  <c r="F18"/>
  <c r="G18"/>
  <c r="H18"/>
  <c r="I18"/>
  <c r="N18"/>
  <c r="D14"/>
  <c r="E14"/>
  <c r="F14"/>
  <c r="G14"/>
  <c r="H14"/>
  <c r="I14"/>
  <c r="J14"/>
  <c r="K14"/>
  <c r="L14"/>
  <c r="M14"/>
  <c r="N14"/>
  <c r="C18"/>
  <c r="C14"/>
  <c r="D10"/>
  <c r="E10"/>
  <c r="F10"/>
  <c r="G10"/>
  <c r="H10"/>
  <c r="I10"/>
  <c r="J10"/>
  <c r="K10"/>
  <c r="L10"/>
  <c r="M10"/>
  <c r="N10"/>
  <c r="C10"/>
  <c r="D6"/>
  <c r="E6"/>
  <c r="F6"/>
  <c r="G6"/>
  <c r="H6"/>
  <c r="I6"/>
  <c r="J6"/>
  <c r="K6"/>
  <c r="L6"/>
  <c r="M6"/>
  <c r="N6"/>
  <c r="P22" i="4" l="1"/>
  <c r="P20"/>
  <c r="O22"/>
  <c r="O10"/>
  <c r="O20"/>
  <c r="P19" i="2"/>
  <c r="O20" i="1"/>
  <c r="G21" i="4"/>
  <c r="D21"/>
  <c r="H21"/>
  <c r="L21"/>
  <c r="M21"/>
  <c r="E21"/>
  <c r="I21"/>
  <c r="F21"/>
  <c r="H5"/>
  <c r="J21"/>
  <c r="L5"/>
  <c r="N21"/>
  <c r="M5"/>
  <c r="G5"/>
  <c r="E5"/>
  <c r="D5"/>
  <c r="O6"/>
  <c r="K21"/>
  <c r="K5"/>
  <c r="F5"/>
  <c r="J5"/>
  <c r="N5"/>
  <c r="P21" l="1"/>
  <c r="O21"/>
  <c r="C56" i="5"/>
  <c r="K56"/>
  <c r="I56"/>
  <c r="F56"/>
  <c r="G56"/>
  <c r="D56"/>
  <c r="E56"/>
  <c r="H56"/>
  <c r="J56"/>
  <c r="B56"/>
</calcChain>
</file>

<file path=xl/sharedStrings.xml><?xml version="1.0" encoding="utf-8"?>
<sst xmlns="http://schemas.openxmlformats.org/spreadsheetml/2006/main" count="187" uniqueCount="56">
  <si>
    <t xml:space="preserve"> 구  분</t>
    <phoneticPr fontId="1" type="noConversion"/>
  </si>
  <si>
    <t>32라7800</t>
  </si>
  <si>
    <t>56다9202</t>
  </si>
  <si>
    <t>04가3951</t>
  </si>
  <si>
    <t>50허8655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</si>
  <si>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</si>
  <si>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</si>
  <si>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</si>
  <si>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</si>
  <si>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</si>
  <si>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</si>
  <si>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</si>
  <si>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</si>
  <si>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</si>
  <si>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</si>
  <si>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</si>
  <si>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</si>
  <si>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</si>
  <si>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</si>
  <si>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</si>
  <si>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</si>
  <si>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</si>
  <si>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</si>
  <si>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37허9613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</si>
  <si>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</si>
  <si>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</si>
  <si>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</si>
  <si>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</si>
  <si>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</si>
  <si>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</si>
  <si>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</si>
  <si>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</si>
  <si>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주행거리(km)</t>
    <phoneticPr fontId="1" type="noConversion"/>
  </si>
  <si>
    <t>주행거리(kn)</t>
    <phoneticPr fontId="1" type="noConversion"/>
  </si>
  <si>
    <t>2009년 업무(용차량  주행거리 및 주유내역(소수점이하 절사)</t>
    <phoneticPr fontId="1" type="noConversion"/>
  </si>
  <si>
    <t>2010년 업무용차량  주행거리 및 주유내역(소수점이하 절사)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</si>
  <si>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32라 7800호 8월~11월까지 운행을 안함</t>
    </r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</si>
  <si>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  <scheme val="minor"/>
      </rPr>
      <t>8.5km</t>
    </r>
    <phoneticPr fontId="1" type="noConversion"/>
  </si>
  <si>
    <r>
      <t>km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201원</t>
    </r>
    <phoneticPr fontId="1" type="noConversion"/>
  </si>
  <si>
    <t>L당≒1,722원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</si>
  <si>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</si>
  <si>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</si>
  <si>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</si>
  <si>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11월 
챠량교체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</si>
  <si>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>04가 3951호. 32라 7800호의 관련서류가 기관별 분리,통합으로  존재하지 않아서 9월~12월 평균치를 월 평균값으로 계산함.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</si>
  <si>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</si>
  <si>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</si>
  <si>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</si>
  <si>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</si>
  <si>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50허1062
(쏘나타)</t>
    <phoneticPr fontId="1" type="noConversion"/>
  </si>
  <si>
    <t>합계</t>
    <phoneticPr fontId="1" type="noConversion"/>
  </si>
  <si>
    <t>2011년 업무용차량  주행거리 및 주유내역(소수점이하 절사)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</si>
  <si>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</si>
  <si>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</si>
  <si>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</si>
  <si>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2013년 업무용차량  주행거리 및 주유내역(소수점이하 절사)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</si>
</sst>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176" fontId="0" fillId="0" borderId="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21" xfId="0" applyNumberFormat="1" applyBorder="1">
      <alignment vertical="center"/>
    </xf>
    <xf numFmtId="41" fontId="0" fillId="0" borderId="25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0" fillId="0" borderId="20" xfId="0" applyBorder="1" applyAlignment="1">
      <alignment vertical="center"/>
    </xf>
    <xf numFmtId="176" fontId="0" fillId="0" borderId="34" xfId="0" applyNumberFormat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0" fillId="0" borderId="20" xfId="0" applyNumberForma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0" fontId="0" fillId="2" borderId="26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6" fontId="5" fillId="0" borderId="3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7" xfId="0" applyNumberFormat="1" applyFont="1" applyBorder="1">
      <alignment vertical="center"/>
    </xf>
    <xf numFmtId="0" fontId="5" fillId="0" borderId="8" xfId="0" applyFont="1" applyBorder="1">
      <alignment vertical="center"/>
    </xf>
    <xf numFmtId="176" fontId="5" fillId="0" borderId="16" xfId="0" applyNumberFormat="1" applyFont="1" applyBorder="1">
      <alignment vertical="center"/>
    </xf>
    <xf numFmtId="0" fontId="0" fillId="0" borderId="51" xfId="0" applyBorder="1" applyAlignment="1">
      <alignment horizontal="center" vertical="center"/>
    </xf>
    <xf numFmtId="176" fontId="5" fillId="0" borderId="54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0" fillId="0" borderId="55" xfId="0" applyNumberFormat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41" fontId="0" fillId="3" borderId="25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0" fillId="3" borderId="29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6" fillId="3" borderId="0" xfId="0" applyFont="1" applyFill="1" applyAlignment="1">
      <alignment horizontal="center" vertical="center"/>
    </xf>
    <xf numFmtId="176" fontId="6" fillId="3" borderId="0" xfId="0" applyNumberFormat="1" applyFont="1" applyFill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6" fontId="5" fillId="0" borderId="58" xfId="0" applyNumberFormat="1" applyFont="1" applyBorder="1">
      <alignment vertical="center"/>
    </xf>
    <xf numFmtId="176" fontId="0" fillId="3" borderId="34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5" xfId="0" applyNumberFormat="1" applyFill="1" applyBorder="1">
      <alignment vertical="center"/>
    </xf>
    <xf numFmtId="176" fontId="0" fillId="3" borderId="36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59" xfId="0" applyNumberFormat="1" applyFill="1" applyBorder="1">
      <alignment vertical="center"/>
    </xf>
    <xf numFmtId="176" fontId="5" fillId="0" borderId="5" xfId="0" applyNumberFormat="1" applyFont="1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23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Q8" sqref="Q8"/>
    </sheetView>
  </sheetViews>
  <sheetFormatPr defaultRowHeight="16.5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6" ht="25.5" customHeight="1">
      <c r="A2" s="106" t="s">
        <v>55</v>
      </c>
      <c r="B2" s="106"/>
      <c r="C2" s="106"/>
      <c r="D2" s="106"/>
      <c r="E2" s="106"/>
      <c r="F2" s="106"/>
    </row>
    <row r="3" spans="1:16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6" ht="17.25" thickTop="1">
      <c r="A4" s="122" t="s">
        <v>45</v>
      </c>
      <c r="B4" s="30" t="s">
        <v>20</v>
      </c>
      <c r="C4" s="86">
        <v>831718</v>
      </c>
      <c r="D4" s="87">
        <v>944667</v>
      </c>
      <c r="E4" s="87">
        <v>708661</v>
      </c>
      <c r="F4" s="87">
        <v>1069851</v>
      </c>
      <c r="G4" s="87">
        <v>738190</v>
      </c>
      <c r="H4" s="87">
        <v>797724</v>
      </c>
      <c r="I4" s="87">
        <v>1048837</v>
      </c>
      <c r="J4" s="87">
        <v>1096488</v>
      </c>
      <c r="K4" s="87">
        <v>1024752</v>
      </c>
      <c r="L4" s="87">
        <v>940590</v>
      </c>
      <c r="M4" s="87">
        <v>628849</v>
      </c>
      <c r="N4" s="88">
        <v>836799</v>
      </c>
      <c r="O4" s="77">
        <f t="shared" ref="O4:O16" si="0">SUM(C4:N4)</f>
        <v>10667126</v>
      </c>
    </row>
    <row r="5" spans="1:16">
      <c r="A5" s="123"/>
      <c r="B5" s="27" t="s">
        <v>18</v>
      </c>
      <c r="C5" s="2">
        <f>C4/C6</f>
        <v>1934.2279069767442</v>
      </c>
      <c r="D5" s="2">
        <f t="shared" ref="D5:N5" si="1">D4/D6</f>
        <v>1980.433962264151</v>
      </c>
      <c r="E5" s="2">
        <f t="shared" si="1"/>
        <v>1990.620786516854</v>
      </c>
      <c r="F5" s="2">
        <f t="shared" si="1"/>
        <v>1959.434065934066</v>
      </c>
      <c r="G5" s="2">
        <f t="shared" si="1"/>
        <v>1892.7948717948718</v>
      </c>
      <c r="H5" s="2">
        <f t="shared" si="1"/>
        <v>1908.4306220095693</v>
      </c>
      <c r="I5" s="2">
        <f>I4/I6</f>
        <v>1975.210922787194</v>
      </c>
      <c r="J5" s="2">
        <f t="shared" si="1"/>
        <v>1954.524064171123</v>
      </c>
      <c r="K5" s="2">
        <f t="shared" si="1"/>
        <v>1963.1264367816093</v>
      </c>
      <c r="L5" s="2">
        <f t="shared" si="1"/>
        <v>1951.4315352697095</v>
      </c>
      <c r="M5" s="2">
        <f t="shared" si="1"/>
        <v>1894.1234939759036</v>
      </c>
      <c r="N5" s="2">
        <f t="shared" si="1"/>
        <v>1910.5</v>
      </c>
      <c r="O5" s="77"/>
    </row>
    <row r="6" spans="1:16">
      <c r="A6" s="123"/>
      <c r="B6" s="28" t="s">
        <v>19</v>
      </c>
      <c r="C6" s="89">
        <v>430</v>
      </c>
      <c r="D6" s="89">
        <v>477</v>
      </c>
      <c r="E6" s="89">
        <v>356</v>
      </c>
      <c r="F6" s="89">
        <v>546</v>
      </c>
      <c r="G6" s="89">
        <v>390</v>
      </c>
      <c r="H6" s="89">
        <v>418</v>
      </c>
      <c r="I6" s="89">
        <v>531</v>
      </c>
      <c r="J6" s="89">
        <v>561</v>
      </c>
      <c r="K6" s="89">
        <v>522</v>
      </c>
      <c r="L6" s="89">
        <v>482</v>
      </c>
      <c r="M6" s="89">
        <v>332</v>
      </c>
      <c r="N6" s="90">
        <v>438</v>
      </c>
      <c r="O6" s="73">
        <f t="shared" si="0"/>
        <v>5483</v>
      </c>
    </row>
    <row r="7" spans="1:16" s="19" customFormat="1" ht="17.25" thickBot="1">
      <c r="A7" s="124"/>
      <c r="B7" s="29" t="s">
        <v>32</v>
      </c>
      <c r="C7" s="91">
        <v>2826</v>
      </c>
      <c r="D7" s="92">
        <v>2606</v>
      </c>
      <c r="E7" s="92">
        <v>2334</v>
      </c>
      <c r="F7" s="92">
        <v>3311</v>
      </c>
      <c r="G7" s="92">
        <v>2702</v>
      </c>
      <c r="H7" s="92">
        <v>2787</v>
      </c>
      <c r="I7" s="92">
        <v>3477</v>
      </c>
      <c r="J7" s="92">
        <v>3266</v>
      </c>
      <c r="K7" s="92">
        <v>3442</v>
      </c>
      <c r="L7" s="92">
        <v>3222</v>
      </c>
      <c r="M7" s="92">
        <v>2509</v>
      </c>
      <c r="N7" s="93">
        <v>3103</v>
      </c>
      <c r="O7" s="79">
        <f t="shared" si="0"/>
        <v>35585</v>
      </c>
    </row>
    <row r="8" spans="1:16" ht="17.25" thickTop="1">
      <c r="A8" s="125" t="s">
        <v>46</v>
      </c>
      <c r="B8" s="30" t="s">
        <v>20</v>
      </c>
      <c r="C8" s="86">
        <v>99057</v>
      </c>
      <c r="D8" s="87">
        <v>187000</v>
      </c>
      <c r="E8" s="87">
        <v>319683</v>
      </c>
      <c r="F8" s="87">
        <v>278191</v>
      </c>
      <c r="G8" s="87">
        <v>282936</v>
      </c>
      <c r="H8" s="87">
        <v>270000</v>
      </c>
      <c r="I8" s="87">
        <v>319352</v>
      </c>
      <c r="J8" s="87">
        <v>193842</v>
      </c>
      <c r="K8" s="87">
        <v>448821</v>
      </c>
      <c r="L8" s="87">
        <v>183524</v>
      </c>
      <c r="M8" s="87">
        <v>349186</v>
      </c>
      <c r="N8" s="88">
        <v>430945</v>
      </c>
      <c r="O8" s="77">
        <f t="shared" si="0"/>
        <v>3362537</v>
      </c>
    </row>
    <row r="9" spans="1:16">
      <c r="A9" s="123"/>
      <c r="B9" s="27" t="s">
        <v>18</v>
      </c>
      <c r="C9" s="25">
        <f>C8/C10</f>
        <v>1869</v>
      </c>
      <c r="D9" s="25">
        <f t="shared" ref="D9:N9" si="2">D8/D10</f>
        <v>1910.1123595505617</v>
      </c>
      <c r="E9" s="25">
        <f t="shared" si="2"/>
        <v>1973.351851851852</v>
      </c>
      <c r="F9" s="25">
        <f t="shared" si="2"/>
        <v>1918.5586206896551</v>
      </c>
      <c r="G9" s="25">
        <f t="shared" si="2"/>
        <v>1873.7483443708609</v>
      </c>
      <c r="H9" s="25">
        <f t="shared" si="2"/>
        <v>1914.8936170212767</v>
      </c>
      <c r="I9" s="25">
        <f t="shared" si="2"/>
        <v>1947.2682926829268</v>
      </c>
      <c r="J9" s="25">
        <f t="shared" si="2"/>
        <v>1958</v>
      </c>
      <c r="K9" s="25">
        <f t="shared" si="2"/>
        <v>1926.2703862660944</v>
      </c>
      <c r="L9" s="25">
        <f t="shared" si="2"/>
        <v>1892</v>
      </c>
      <c r="M9" s="25">
        <f t="shared" si="2"/>
        <v>1908.1202185792349</v>
      </c>
      <c r="N9" s="25">
        <f t="shared" si="2"/>
        <v>1898.4361233480176</v>
      </c>
      <c r="O9" s="77"/>
    </row>
    <row r="10" spans="1:16">
      <c r="A10" s="123"/>
      <c r="B10" s="28" t="s">
        <v>19</v>
      </c>
      <c r="C10" s="89">
        <v>53</v>
      </c>
      <c r="D10" s="89">
        <v>97.9</v>
      </c>
      <c r="E10" s="89">
        <v>162</v>
      </c>
      <c r="F10" s="89">
        <v>145</v>
      </c>
      <c r="G10" s="89">
        <v>151</v>
      </c>
      <c r="H10" s="89">
        <v>141</v>
      </c>
      <c r="I10" s="89">
        <v>164</v>
      </c>
      <c r="J10" s="89">
        <v>99</v>
      </c>
      <c r="K10" s="89">
        <v>233</v>
      </c>
      <c r="L10" s="89">
        <v>97</v>
      </c>
      <c r="M10" s="89">
        <v>183</v>
      </c>
      <c r="N10" s="90">
        <v>227</v>
      </c>
      <c r="O10" s="73">
        <f t="shared" si="0"/>
        <v>1752.9</v>
      </c>
      <c r="P10" s="19"/>
    </row>
    <row r="11" spans="1:16" s="19" customFormat="1" ht="17.25" thickBot="1">
      <c r="A11" s="124"/>
      <c r="B11" s="29" t="s">
        <v>32</v>
      </c>
      <c r="C11" s="91">
        <v>1220</v>
      </c>
      <c r="D11" s="92">
        <v>1041</v>
      </c>
      <c r="E11" s="92">
        <v>1596</v>
      </c>
      <c r="F11" s="92">
        <v>1590</v>
      </c>
      <c r="G11" s="92">
        <v>1622</v>
      </c>
      <c r="H11" s="92">
        <v>1454</v>
      </c>
      <c r="I11" s="92">
        <v>1824</v>
      </c>
      <c r="J11" s="92">
        <v>912</v>
      </c>
      <c r="K11" s="92">
        <v>2262</v>
      </c>
      <c r="L11" s="92">
        <v>1287</v>
      </c>
      <c r="M11" s="92">
        <v>2149</v>
      </c>
      <c r="N11" s="93">
        <v>1818</v>
      </c>
      <c r="O11" s="79">
        <f t="shared" si="0"/>
        <v>18775</v>
      </c>
      <c r="P11"/>
    </row>
    <row r="12" spans="1:16" ht="17.25" thickTop="1">
      <c r="A12" s="125" t="s">
        <v>48</v>
      </c>
      <c r="B12" s="30" t="s">
        <v>20</v>
      </c>
      <c r="C12" s="86">
        <v>42987</v>
      </c>
      <c r="D12" s="87">
        <v>133117</v>
      </c>
      <c r="E12" s="87">
        <v>113316</v>
      </c>
      <c r="F12" s="87">
        <v>193740</v>
      </c>
      <c r="G12" s="87">
        <v>115615</v>
      </c>
      <c r="H12" s="87">
        <v>230648</v>
      </c>
      <c r="I12" s="87">
        <v>361488</v>
      </c>
      <c r="J12" s="87">
        <v>367497</v>
      </c>
      <c r="K12" s="87">
        <v>65790</v>
      </c>
      <c r="L12" s="87">
        <v>71896</v>
      </c>
      <c r="M12" s="87">
        <v>146000</v>
      </c>
      <c r="N12" s="88">
        <v>118003</v>
      </c>
      <c r="O12" s="77">
        <f t="shared" si="0"/>
        <v>1960097</v>
      </c>
    </row>
    <row r="13" spans="1:16">
      <c r="A13" s="123"/>
      <c r="B13" s="27" t="s">
        <v>18</v>
      </c>
      <c r="C13" s="25">
        <f>C12/C14</f>
        <v>1869</v>
      </c>
      <c r="D13" s="25">
        <f>D12/D14</f>
        <v>1929.231884057971</v>
      </c>
      <c r="E13" s="25">
        <f>E12/E14</f>
        <v>1920.6101694915253</v>
      </c>
      <c r="F13" s="25">
        <f t="shared" ref="F13:N13" si="3">F12/F14</f>
        <v>1937.4</v>
      </c>
      <c r="G13" s="25">
        <f t="shared" si="3"/>
        <v>1864.758064516129</v>
      </c>
      <c r="H13" s="25">
        <f t="shared" si="3"/>
        <v>1922.0666666666666</v>
      </c>
      <c r="I13" s="25">
        <f t="shared" si="3"/>
        <v>1943.483870967742</v>
      </c>
      <c r="J13" s="25">
        <f t="shared" si="3"/>
        <v>1965.2245989304813</v>
      </c>
      <c r="K13" s="25">
        <f t="shared" si="3"/>
        <v>1935</v>
      </c>
      <c r="L13" s="25">
        <f t="shared" si="3"/>
        <v>1892</v>
      </c>
      <c r="M13" s="25">
        <f t="shared" si="3"/>
        <v>1871.7948717948718</v>
      </c>
      <c r="N13" s="25">
        <f t="shared" si="3"/>
        <v>1888.048</v>
      </c>
      <c r="O13" s="77"/>
    </row>
    <row r="14" spans="1:16">
      <c r="A14" s="123"/>
      <c r="B14" s="28" t="s">
        <v>19</v>
      </c>
      <c r="C14" s="89">
        <v>23</v>
      </c>
      <c r="D14" s="89">
        <v>69</v>
      </c>
      <c r="E14" s="89">
        <v>59</v>
      </c>
      <c r="F14" s="89">
        <v>100</v>
      </c>
      <c r="G14" s="89">
        <v>62</v>
      </c>
      <c r="H14" s="89">
        <v>120</v>
      </c>
      <c r="I14" s="89">
        <v>186</v>
      </c>
      <c r="J14" s="89">
        <v>187</v>
      </c>
      <c r="K14" s="89">
        <v>34</v>
      </c>
      <c r="L14" s="89">
        <v>38</v>
      </c>
      <c r="M14" s="89">
        <v>78</v>
      </c>
      <c r="N14" s="90">
        <v>62.5</v>
      </c>
      <c r="O14" s="73">
        <f t="shared" si="0"/>
        <v>1018.5</v>
      </c>
    </row>
    <row r="15" spans="1:16" s="19" customFormat="1" ht="17.25" thickBot="1">
      <c r="A15" s="124"/>
      <c r="B15" s="29" t="s">
        <v>32</v>
      </c>
      <c r="C15" s="91">
        <v>266</v>
      </c>
      <c r="D15" s="92">
        <v>589</v>
      </c>
      <c r="E15" s="92">
        <v>963</v>
      </c>
      <c r="F15" s="92">
        <v>1240</v>
      </c>
      <c r="G15" s="92">
        <v>844</v>
      </c>
      <c r="H15" s="92">
        <v>1397</v>
      </c>
      <c r="I15" s="92">
        <v>2604</v>
      </c>
      <c r="J15" s="92">
        <v>2794</v>
      </c>
      <c r="K15" s="92">
        <v>327</v>
      </c>
      <c r="L15" s="92">
        <v>381</v>
      </c>
      <c r="M15" s="92">
        <v>521</v>
      </c>
      <c r="N15" s="94">
        <v>832</v>
      </c>
      <c r="O15" s="79">
        <f t="shared" si="0"/>
        <v>12758</v>
      </c>
    </row>
    <row r="16" spans="1:16" ht="17.25" thickTop="1">
      <c r="A16" s="125" t="s">
        <v>47</v>
      </c>
      <c r="B16" s="82" t="s">
        <v>52</v>
      </c>
      <c r="C16" s="95">
        <v>628884</v>
      </c>
      <c r="D16" s="96">
        <v>426522</v>
      </c>
      <c r="E16" s="96">
        <v>670333</v>
      </c>
      <c r="F16" s="96">
        <v>531794</v>
      </c>
      <c r="G16" s="96">
        <v>466071</v>
      </c>
      <c r="H16" s="96">
        <v>500808</v>
      </c>
      <c r="I16" s="96">
        <v>813632</v>
      </c>
      <c r="J16" s="96">
        <v>277802</v>
      </c>
      <c r="K16" s="96">
        <v>485234</v>
      </c>
      <c r="L16" s="96">
        <v>649970</v>
      </c>
      <c r="M16" s="96">
        <v>565856</v>
      </c>
      <c r="N16" s="97">
        <v>768927</v>
      </c>
      <c r="O16" s="83">
        <f t="shared" si="0"/>
        <v>6785833</v>
      </c>
    </row>
    <row r="17" spans="1:20">
      <c r="A17" s="123"/>
      <c r="B17" s="27" t="s">
        <v>53</v>
      </c>
      <c r="C17" s="25">
        <f>C16/C18</f>
        <v>1923.1926605504586</v>
      </c>
      <c r="D17" s="25">
        <f t="shared" ref="D17:N17" si="4">D16/D18</f>
        <v>1912.6547085201794</v>
      </c>
      <c r="E17" s="25">
        <f t="shared" si="4"/>
        <v>1977.3834808259587</v>
      </c>
      <c r="F17" s="25">
        <f t="shared" si="4"/>
        <v>1940.8540145985401</v>
      </c>
      <c r="G17" s="25">
        <f t="shared" si="4"/>
        <v>1917.9876543209878</v>
      </c>
      <c r="H17" s="25">
        <f t="shared" si="4"/>
        <v>1897</v>
      </c>
      <c r="I17" s="25">
        <f t="shared" si="4"/>
        <v>1932.6175771971496</v>
      </c>
      <c r="J17" s="25">
        <f t="shared" si="4"/>
        <v>1942.6713286713286</v>
      </c>
      <c r="K17" s="25">
        <f t="shared" si="4"/>
        <v>1910.3700787401574</v>
      </c>
      <c r="L17" s="25">
        <f t="shared" si="4"/>
        <v>1894.9562682215744</v>
      </c>
      <c r="M17" s="25">
        <f t="shared" si="4"/>
        <v>1867.5115511551155</v>
      </c>
      <c r="N17" s="25">
        <f t="shared" si="4"/>
        <v>1912.7537313432836</v>
      </c>
      <c r="O17" s="78"/>
    </row>
    <row r="18" spans="1:20">
      <c r="A18" s="123"/>
      <c r="B18" s="28" t="s">
        <v>54</v>
      </c>
      <c r="C18" s="98">
        <v>327</v>
      </c>
      <c r="D18" s="98">
        <v>223</v>
      </c>
      <c r="E18" s="98">
        <v>339</v>
      </c>
      <c r="F18" s="98">
        <v>274</v>
      </c>
      <c r="G18" s="98">
        <v>243</v>
      </c>
      <c r="H18" s="98">
        <v>264</v>
      </c>
      <c r="I18" s="98">
        <v>421</v>
      </c>
      <c r="J18" s="98">
        <v>143</v>
      </c>
      <c r="K18" s="98">
        <v>254</v>
      </c>
      <c r="L18" s="98">
        <v>343</v>
      </c>
      <c r="M18" s="98">
        <v>303</v>
      </c>
      <c r="N18" s="99">
        <v>402</v>
      </c>
      <c r="O18" s="81">
        <f>SUM(C18:N18)</f>
        <v>3536</v>
      </c>
    </row>
    <row r="19" spans="1:20" s="19" customFormat="1" ht="17.25" thickBot="1">
      <c r="A19" s="124"/>
      <c r="B19" s="29" t="s">
        <v>32</v>
      </c>
      <c r="C19" s="91">
        <v>3000</v>
      </c>
      <c r="D19" s="92">
        <v>2820</v>
      </c>
      <c r="E19" s="92">
        <v>3040</v>
      </c>
      <c r="F19" s="92">
        <v>3000</v>
      </c>
      <c r="G19" s="92">
        <v>3016</v>
      </c>
      <c r="H19" s="92">
        <v>2284</v>
      </c>
      <c r="I19" s="92">
        <v>4536</v>
      </c>
      <c r="J19" s="92">
        <v>2206</v>
      </c>
      <c r="K19" s="92">
        <v>2081</v>
      </c>
      <c r="L19" s="92">
        <v>3620</v>
      </c>
      <c r="M19" s="92">
        <v>3467</v>
      </c>
      <c r="N19" s="93">
        <v>4126</v>
      </c>
      <c r="O19" s="79">
        <f>SUM(C19:N19)</f>
        <v>37196</v>
      </c>
      <c r="T19" s="119"/>
    </row>
    <row r="20" spans="1:20" ht="17.25" thickTop="1">
      <c r="A20" s="120" t="s">
        <v>22</v>
      </c>
      <c r="B20" s="31" t="s">
        <v>20</v>
      </c>
      <c r="C20" s="67">
        <f>SUM(C4,C8,C12,C16,)</f>
        <v>1602646</v>
      </c>
      <c r="D20" s="67">
        <f>SUM(D4,D8,D12,D16)</f>
        <v>1691306</v>
      </c>
      <c r="E20" s="67">
        <f>SUM(E4,E8,E12,E16,)</f>
        <v>1811993</v>
      </c>
      <c r="F20" s="67">
        <f>SUM(F4,F8,F12,F16,)</f>
        <v>2073576</v>
      </c>
      <c r="G20" s="67">
        <f>SUM(G4,G8,G12,G16)</f>
        <v>1602812</v>
      </c>
      <c r="H20" s="67">
        <f>SUM(H4,H8,H12,H16,)</f>
        <v>1799180</v>
      </c>
      <c r="I20" s="67">
        <f>SUM(I4,I8,I12,I16,)</f>
        <v>2543309</v>
      </c>
      <c r="J20" s="67">
        <f>SUM(J4,J8,J12,J16,)</f>
        <v>1935629</v>
      </c>
      <c r="K20" s="67">
        <f>SUM(K4,K8,K12,K16,)</f>
        <v>2024597</v>
      </c>
      <c r="L20" s="67">
        <f>SUM(L4,L8,L12,L16)</f>
        <v>1845980</v>
      </c>
      <c r="M20" s="67">
        <f>SUM(M4,M8,M12,M16)</f>
        <v>1689891</v>
      </c>
      <c r="N20" s="67">
        <f>SUM(N4,N8,N12,N16)</f>
        <v>2154674</v>
      </c>
      <c r="O20" s="70">
        <f t="shared" ref="O20" si="5">SUM(O4,O8,O12,O16)</f>
        <v>22775593</v>
      </c>
      <c r="P20" s="13">
        <f>SUM(O4,O8,O12,O16)</f>
        <v>22775593</v>
      </c>
      <c r="Q20" t="s">
        <v>42</v>
      </c>
    </row>
    <row r="21" spans="1:20">
      <c r="A21" s="120"/>
      <c r="B21" s="28" t="s">
        <v>19</v>
      </c>
      <c r="C21" s="71">
        <f>SUM(C6,C10,C14,C18,)</f>
        <v>833</v>
      </c>
      <c r="D21" s="71">
        <f t="shared" ref="D21:N22" si="6">SUM(D6,D10,D14,D18)</f>
        <v>866.9</v>
      </c>
      <c r="E21" s="71">
        <f t="shared" si="6"/>
        <v>916</v>
      </c>
      <c r="F21" s="71">
        <f t="shared" si="6"/>
        <v>1065</v>
      </c>
      <c r="G21" s="71">
        <f t="shared" si="6"/>
        <v>846</v>
      </c>
      <c r="H21" s="71">
        <f t="shared" si="6"/>
        <v>943</v>
      </c>
      <c r="I21" s="71">
        <f t="shared" si="6"/>
        <v>1302</v>
      </c>
      <c r="J21" s="71">
        <f t="shared" si="6"/>
        <v>990</v>
      </c>
      <c r="K21" s="71">
        <f t="shared" si="6"/>
        <v>1043</v>
      </c>
      <c r="L21" s="71">
        <f t="shared" si="6"/>
        <v>960</v>
      </c>
      <c r="M21" s="71">
        <f t="shared" si="6"/>
        <v>896</v>
      </c>
      <c r="N21" s="72">
        <f t="shared" si="6"/>
        <v>1129.5</v>
      </c>
      <c r="O21" s="73">
        <f>SUM(C21:N21)</f>
        <v>11790.4</v>
      </c>
      <c r="P21" s="13">
        <f>SUM(O6,O10,O14,O18)</f>
        <v>11790.4</v>
      </c>
      <c r="Q21" t="s">
        <v>41</v>
      </c>
    </row>
    <row r="22" spans="1:20" ht="17.25" thickBot="1">
      <c r="A22" s="121"/>
      <c r="B22" s="46" t="s">
        <v>32</v>
      </c>
      <c r="C22" s="74">
        <f>SUM(C7,C11,C15,C19)</f>
        <v>7312</v>
      </c>
      <c r="D22" s="74">
        <f t="shared" si="6"/>
        <v>7056</v>
      </c>
      <c r="E22" s="74">
        <f t="shared" si="6"/>
        <v>7933</v>
      </c>
      <c r="F22" s="74">
        <f t="shared" si="6"/>
        <v>9141</v>
      </c>
      <c r="G22" s="74">
        <f t="shared" si="6"/>
        <v>8184</v>
      </c>
      <c r="H22" s="74">
        <f t="shared" si="6"/>
        <v>7922</v>
      </c>
      <c r="I22" s="74">
        <f t="shared" si="6"/>
        <v>12441</v>
      </c>
      <c r="J22" s="74">
        <f t="shared" si="6"/>
        <v>9178</v>
      </c>
      <c r="K22" s="74">
        <f t="shared" si="6"/>
        <v>8112</v>
      </c>
      <c r="L22" s="74">
        <f t="shared" si="6"/>
        <v>8510</v>
      </c>
      <c r="M22" s="74">
        <f t="shared" si="6"/>
        <v>8646</v>
      </c>
      <c r="N22" s="75">
        <f t="shared" si="6"/>
        <v>9879</v>
      </c>
      <c r="O22" s="76">
        <f>SUM(C22:N22)</f>
        <v>104314</v>
      </c>
      <c r="P22" s="13">
        <f>SUM(O7,O11,O15,O19)</f>
        <v>104314</v>
      </c>
      <c r="Q22" t="s">
        <v>40</v>
      </c>
    </row>
    <row r="23" spans="1:20" ht="17.25" thickTop="1">
      <c r="A23" s="102"/>
      <c r="B23" s="102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3"/>
    </row>
  </sheetData>
  <mergeCells count="5">
    <mergeCell ref="A20:A22"/>
    <mergeCell ref="A4:A7"/>
    <mergeCell ref="A8:A11"/>
    <mergeCell ref="A12:A15"/>
    <mergeCell ref="A16:A19"/>
  </mergeCells>
  <phoneticPr fontId="1" type="noConversion"/>
  <pageMargins left="0.7" right="0.7" top="0.75" bottom="0.75" header="0.3" footer="0.3"/>
  <pageSetup paperSize="9" scale="70" orientation="landscape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:Q56"/>
  <sheetViews>
    <sheetView workbookViewId="0">
      <selection activeCell="J15" sqref="J15"/>
    </sheetView>
  </sheetViews>
  <sheetFormatPr defaultRowHeight="16.5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5">
      <c r="A2" s="106" t="s">
        <v>51</v>
      </c>
      <c r="B2" s="106"/>
      <c r="C2" s="106"/>
      <c r="D2" s="106"/>
      <c r="E2" s="106"/>
      <c r="F2" s="106"/>
    </row>
    <row r="3" spans="1:15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customHeight="1" thickTop="1">
      <c r="A4" s="122" t="s">
        <v>45</v>
      </c>
      <c r="B4" s="30" t="s">
        <v>20</v>
      </c>
      <c r="C4" s="86">
        <v>779000</v>
      </c>
      <c r="D4" s="87">
        <v>842000</v>
      </c>
      <c r="E4" s="87">
        <v>753619</v>
      </c>
      <c r="F4" s="87">
        <v>943157</v>
      </c>
      <c r="G4" s="87">
        <v>716085</v>
      </c>
      <c r="H4" s="87">
        <v>972858</v>
      </c>
      <c r="I4" s="87">
        <v>676196</v>
      </c>
      <c r="J4" s="87">
        <v>994983</v>
      </c>
      <c r="K4" s="87">
        <v>845054</v>
      </c>
      <c r="L4" s="87">
        <v>870809</v>
      </c>
      <c r="M4" s="87">
        <v>1102730</v>
      </c>
      <c r="N4" s="88">
        <v>915808</v>
      </c>
      <c r="O4" s="77">
        <f t="shared" ref="O4:O16" si="0">SUM(C4:N4)</f>
        <v>10412299</v>
      </c>
    </row>
    <row r="5" spans="1:15">
      <c r="A5" s="123"/>
      <c r="B5" s="27" t="s">
        <v>18</v>
      </c>
      <c r="C5" s="2">
        <f>C4/C6</f>
        <v>1940.6108315480044</v>
      </c>
      <c r="D5" s="2">
        <f t="shared" ref="D5:N5" si="1">D4/D6</f>
        <v>1935.7745857166503</v>
      </c>
      <c r="E5" s="2">
        <f t="shared" si="1"/>
        <v>2036.8081081081082</v>
      </c>
      <c r="F5" s="2">
        <f t="shared" si="1"/>
        <v>1993.9894291754756</v>
      </c>
      <c r="G5" s="2">
        <f t="shared" si="1"/>
        <v>1983.6149584487534</v>
      </c>
      <c r="H5" s="2">
        <f t="shared" si="1"/>
        <v>1981.3808553971487</v>
      </c>
      <c r="I5" s="2">
        <f>I4/I6</f>
        <v>2024.5389221556886</v>
      </c>
      <c r="J5" s="2">
        <f t="shared" si="1"/>
        <v>2055.75</v>
      </c>
      <c r="K5" s="2">
        <f t="shared" si="1"/>
        <v>2061.1073170731706</v>
      </c>
      <c r="L5" s="2">
        <f t="shared" si="1"/>
        <v>2139.5798525798527</v>
      </c>
      <c r="M5" s="2">
        <f t="shared" si="1"/>
        <v>2112.5095785440612</v>
      </c>
      <c r="N5" s="2">
        <f t="shared" si="1"/>
        <v>2053.3811659192825</v>
      </c>
      <c r="O5" s="77">
        <f t="shared" si="0"/>
        <v>24319.045604666197</v>
      </c>
    </row>
    <row r="6" spans="1:15">
      <c r="A6" s="123"/>
      <c r="B6" s="28" t="s">
        <v>19</v>
      </c>
      <c r="C6" s="89">
        <v>401.42</v>
      </c>
      <c r="D6" s="89">
        <v>434.96800000000002</v>
      </c>
      <c r="E6" s="89">
        <v>370</v>
      </c>
      <c r="F6" s="89">
        <v>473</v>
      </c>
      <c r="G6" s="89">
        <v>361</v>
      </c>
      <c r="H6" s="89">
        <v>491</v>
      </c>
      <c r="I6" s="89">
        <v>334</v>
      </c>
      <c r="J6" s="89">
        <v>484</v>
      </c>
      <c r="K6" s="89">
        <v>410</v>
      </c>
      <c r="L6" s="89">
        <v>407</v>
      </c>
      <c r="M6" s="89">
        <v>522</v>
      </c>
      <c r="N6" s="90">
        <v>446</v>
      </c>
      <c r="O6" s="73">
        <f t="shared" si="0"/>
        <v>5134.3879999999999</v>
      </c>
    </row>
    <row r="7" spans="1:15" s="19" customFormat="1" ht="17.25" thickBot="1">
      <c r="A7" s="124"/>
      <c r="B7" s="29" t="s">
        <v>32</v>
      </c>
      <c r="C7" s="91">
        <v>2610</v>
      </c>
      <c r="D7" s="92">
        <v>2782</v>
      </c>
      <c r="E7" s="92">
        <v>2466</v>
      </c>
      <c r="F7" s="92">
        <v>3277</v>
      </c>
      <c r="G7" s="92">
        <v>2519</v>
      </c>
      <c r="H7" s="92">
        <v>3315</v>
      </c>
      <c r="I7" s="92">
        <v>2460</v>
      </c>
      <c r="J7" s="92">
        <v>3294</v>
      </c>
      <c r="K7" s="92">
        <v>2785</v>
      </c>
      <c r="L7" s="92">
        <v>2416</v>
      </c>
      <c r="M7" s="92">
        <v>3837</v>
      </c>
      <c r="N7" s="93">
        <v>3205</v>
      </c>
      <c r="O7" s="79">
        <f t="shared" si="0"/>
        <v>34966</v>
      </c>
    </row>
    <row r="8" spans="1:15" ht="17.25" customHeight="1" thickTop="1">
      <c r="A8" s="125" t="s">
        <v>46</v>
      </c>
      <c r="B8" s="30" t="s">
        <v>20</v>
      </c>
      <c r="C8" s="86"/>
      <c r="D8" s="87"/>
      <c r="E8" s="87"/>
      <c r="F8" s="87">
        <v>306096</v>
      </c>
      <c r="G8" s="87">
        <v>96096</v>
      </c>
      <c r="H8" s="87">
        <v>366421</v>
      </c>
      <c r="I8" s="87">
        <v>195657</v>
      </c>
      <c r="J8" s="87">
        <v>246995</v>
      </c>
      <c r="K8" s="87">
        <v>223214</v>
      </c>
      <c r="L8" s="87">
        <v>202858</v>
      </c>
      <c r="M8" s="87">
        <v>377315</v>
      </c>
      <c r="N8" s="88">
        <v>193553</v>
      </c>
      <c r="O8" s="77">
        <f t="shared" si="0"/>
        <v>2208205</v>
      </c>
    </row>
    <row r="9" spans="1:15">
      <c r="A9" s="123"/>
      <c r="B9" s="27" t="s">
        <v>18</v>
      </c>
      <c r="C9" s="25" t="e">
        <f>C8/C10</f>
        <v>#DIV/0!</v>
      </c>
      <c r="D9" s="25" t="e">
        <f t="shared" ref="D9:N9" si="2">D8/D10</f>
        <v>#DIV/0!</v>
      </c>
      <c r="E9" s="25" t="e">
        <f t="shared" si="2"/>
        <v>#DIV/0!</v>
      </c>
      <c r="F9" s="25">
        <f t="shared" si="2"/>
        <v>2054.3355704697988</v>
      </c>
      <c r="G9" s="25">
        <f t="shared" si="2"/>
        <v>2002</v>
      </c>
      <c r="H9" s="25">
        <f t="shared" si="2"/>
        <v>1970.005376344086</v>
      </c>
      <c r="I9" s="25">
        <f t="shared" si="2"/>
        <v>1996.5</v>
      </c>
      <c r="J9" s="25">
        <f t="shared" si="2"/>
        <v>2058.2916666666665</v>
      </c>
      <c r="K9" s="25">
        <f t="shared" si="2"/>
        <v>2066.7962962962961</v>
      </c>
      <c r="L9" s="25">
        <f t="shared" si="2"/>
        <v>2135.3473684210526</v>
      </c>
      <c r="M9" s="25">
        <f t="shared" si="2"/>
        <v>2073.1593406593406</v>
      </c>
      <c r="N9" s="25">
        <f t="shared" si="2"/>
        <v>2045.2580968986103</v>
      </c>
      <c r="O9" s="77" t="e">
        <f t="shared" si="0"/>
        <v>#DIV/0!</v>
      </c>
    </row>
    <row r="10" spans="1:15">
      <c r="A10" s="123"/>
      <c r="B10" s="28" t="s">
        <v>19</v>
      </c>
      <c r="C10" s="89"/>
      <c r="D10" s="89"/>
      <c r="E10" s="89"/>
      <c r="F10" s="89">
        <v>149</v>
      </c>
      <c r="G10" s="89">
        <v>48</v>
      </c>
      <c r="H10" s="89">
        <v>186</v>
      </c>
      <c r="I10" s="89">
        <v>98</v>
      </c>
      <c r="J10" s="89">
        <v>120</v>
      </c>
      <c r="K10" s="89">
        <v>108</v>
      </c>
      <c r="L10" s="89">
        <v>95</v>
      </c>
      <c r="M10" s="89">
        <v>182</v>
      </c>
      <c r="N10" s="90">
        <v>94.635000000000005</v>
      </c>
      <c r="O10" s="73">
        <f t="shared" si="0"/>
        <v>1080.635</v>
      </c>
    </row>
    <row r="11" spans="1:15" s="19" customFormat="1" ht="17.25" thickBot="1">
      <c r="A11" s="124"/>
      <c r="B11" s="29" t="s">
        <v>32</v>
      </c>
      <c r="C11" s="91"/>
      <c r="D11" s="92"/>
      <c r="E11" s="92"/>
      <c r="F11" s="92">
        <v>489</v>
      </c>
      <c r="G11" s="92">
        <v>717</v>
      </c>
      <c r="H11" s="92">
        <v>1610</v>
      </c>
      <c r="I11" s="92">
        <v>1213</v>
      </c>
      <c r="J11" s="92">
        <v>1127</v>
      </c>
      <c r="K11" s="92">
        <v>1089</v>
      </c>
      <c r="L11" s="92">
        <v>746</v>
      </c>
      <c r="M11" s="92">
        <v>1687</v>
      </c>
      <c r="N11" s="93">
        <v>769</v>
      </c>
      <c r="O11" s="79">
        <f t="shared" si="0"/>
        <v>9447</v>
      </c>
    </row>
    <row r="12" spans="1:15" ht="17.25" customHeight="1" thickTop="1">
      <c r="A12" s="125" t="s">
        <v>48</v>
      </c>
      <c r="B12" s="30" t="s">
        <v>20</v>
      </c>
      <c r="C12" s="86">
        <v>140000</v>
      </c>
      <c r="D12" s="87"/>
      <c r="E12" s="87">
        <v>225000</v>
      </c>
      <c r="F12" s="87">
        <v>351342</v>
      </c>
      <c r="G12" s="87">
        <v>141350</v>
      </c>
      <c r="H12" s="87">
        <v>153000</v>
      </c>
      <c r="I12" s="87">
        <v>173000</v>
      </c>
      <c r="J12" s="87">
        <v>119000</v>
      </c>
      <c r="K12" s="87">
        <v>110000</v>
      </c>
      <c r="L12" s="87">
        <v>152000</v>
      </c>
      <c r="M12" s="87">
        <v>224000</v>
      </c>
      <c r="N12" s="88">
        <v>274128</v>
      </c>
      <c r="O12" s="77">
        <f t="shared" si="0"/>
        <v>2062820</v>
      </c>
    </row>
    <row r="13" spans="1:15">
      <c r="A13" s="123"/>
      <c r="B13" s="27" t="s">
        <v>18</v>
      </c>
      <c r="C13" s="25">
        <f>C12/C14</f>
        <v>1917.8082191780823</v>
      </c>
      <c r="D13" s="25" t="e">
        <f t="shared" ref="D13:N13" si="3">D12/D14</f>
        <v>#DIV/0!</v>
      </c>
      <c r="E13" s="25">
        <f t="shared" si="3"/>
        <v>1964.4650106954207</v>
      </c>
      <c r="F13" s="25">
        <f t="shared" si="3"/>
        <v>1995.4337121534818</v>
      </c>
      <c r="G13" s="25">
        <f t="shared" si="3"/>
        <v>1905.2432942445073</v>
      </c>
      <c r="H13" s="25">
        <f t="shared" si="3"/>
        <v>1891.8785240874467</v>
      </c>
      <c r="I13" s="25">
        <f t="shared" si="3"/>
        <v>1963.3210767624496</v>
      </c>
      <c r="J13" s="25">
        <f t="shared" si="3"/>
        <v>2038.9281063669387</v>
      </c>
      <c r="K13" s="25">
        <f t="shared" si="3"/>
        <v>2047.5401597081325</v>
      </c>
      <c r="L13" s="25">
        <f t="shared" si="3"/>
        <v>2206.0957910014513</v>
      </c>
      <c r="M13" s="25">
        <f t="shared" si="3"/>
        <v>1954.4883428730977</v>
      </c>
      <c r="N13" s="25" t="e">
        <f t="shared" si="3"/>
        <v>#DIV/0!</v>
      </c>
      <c r="O13" s="77" t="e">
        <f t="shared" si="0"/>
        <v>#DIV/0!</v>
      </c>
    </row>
    <row r="14" spans="1:15">
      <c r="A14" s="123"/>
      <c r="B14" s="28" t="s">
        <v>19</v>
      </c>
      <c r="C14" s="89">
        <v>73</v>
      </c>
      <c r="D14" s="89"/>
      <c r="E14" s="89">
        <v>114.535</v>
      </c>
      <c r="F14" s="89">
        <v>176.07300000000001</v>
      </c>
      <c r="G14" s="89">
        <v>74.19</v>
      </c>
      <c r="H14" s="89">
        <v>80.872</v>
      </c>
      <c r="I14" s="89">
        <v>88.116</v>
      </c>
      <c r="J14" s="89">
        <v>58.363999999999997</v>
      </c>
      <c r="K14" s="89">
        <v>53.722999999999999</v>
      </c>
      <c r="L14" s="89">
        <v>68.900000000000006</v>
      </c>
      <c r="M14" s="89">
        <v>114.608</v>
      </c>
      <c r="N14" s="90"/>
      <c r="O14" s="73">
        <f t="shared" si="0"/>
        <v>902.38099999999986</v>
      </c>
    </row>
    <row r="15" spans="1:15" s="19" customFormat="1" ht="17.25" thickBot="1">
      <c r="A15" s="124"/>
      <c r="B15" s="29" t="s">
        <v>32</v>
      </c>
      <c r="C15" s="91">
        <v>538</v>
      </c>
      <c r="D15" s="92">
        <v>392</v>
      </c>
      <c r="E15" s="92">
        <v>1559</v>
      </c>
      <c r="F15" s="92">
        <v>2130</v>
      </c>
      <c r="G15" s="92">
        <v>1030</v>
      </c>
      <c r="H15" s="92">
        <v>933</v>
      </c>
      <c r="I15" s="92">
        <v>940</v>
      </c>
      <c r="J15" s="92"/>
      <c r="K15" s="92">
        <v>75918</v>
      </c>
      <c r="L15" s="92"/>
      <c r="M15" s="92"/>
      <c r="N15" s="94"/>
      <c r="O15" s="79">
        <f t="shared" si="0"/>
        <v>83440</v>
      </c>
    </row>
    <row r="16" spans="1:15" ht="17.25" customHeight="1" thickTop="1">
      <c r="A16" s="125" t="s">
        <v>47</v>
      </c>
      <c r="B16" s="82" t="s">
        <v>20</v>
      </c>
      <c r="C16" s="95">
        <v>826000</v>
      </c>
      <c r="D16" s="96">
        <v>410000</v>
      </c>
      <c r="E16" s="96">
        <v>824680</v>
      </c>
      <c r="F16" s="96">
        <v>508548</v>
      </c>
      <c r="G16" s="96">
        <v>563130</v>
      </c>
      <c r="H16" s="96">
        <v>616549</v>
      </c>
      <c r="I16" s="96">
        <v>696770</v>
      </c>
      <c r="J16" s="96">
        <v>419968</v>
      </c>
      <c r="K16" s="96">
        <v>421346</v>
      </c>
      <c r="L16" s="96">
        <v>734633</v>
      </c>
      <c r="M16" s="96">
        <v>879399</v>
      </c>
      <c r="N16" s="97">
        <v>725066</v>
      </c>
      <c r="O16" s="83">
        <f t="shared" si="0"/>
        <v>7626089</v>
      </c>
    </row>
    <row r="17" spans="1:17">
      <c r="A17" s="123"/>
      <c r="B17" s="27" t="s">
        <v>18</v>
      </c>
      <c r="C17" s="25">
        <f>C16/C18</f>
        <v>1886.8096926281933</v>
      </c>
      <c r="D17" s="25">
        <f t="shared" ref="D17:N17" si="4">D16/D18</f>
        <v>1956.4335647651087</v>
      </c>
      <c r="E17" s="25">
        <f t="shared" si="4"/>
        <v>1976.6118033934217</v>
      </c>
      <c r="F17" s="25">
        <f t="shared" si="4"/>
        <v>1978.7859922178989</v>
      </c>
      <c r="G17" s="25">
        <f t="shared" si="4"/>
        <v>2080.4962482127748</v>
      </c>
      <c r="H17" s="25">
        <f t="shared" si="4"/>
        <v>1932.755485893417</v>
      </c>
      <c r="I17" s="25">
        <f t="shared" si="4"/>
        <v>2009.1407151095732</v>
      </c>
      <c r="J17" s="25">
        <f t="shared" si="4"/>
        <v>2015.5787311445042</v>
      </c>
      <c r="K17" s="25">
        <f t="shared" si="4"/>
        <v>1986.7969991465202</v>
      </c>
      <c r="L17" s="25">
        <f t="shared" si="4"/>
        <v>2017.0256111757858</v>
      </c>
      <c r="M17" s="25">
        <f t="shared" si="4"/>
        <v>2059.4824355971896</v>
      </c>
      <c r="N17" s="25">
        <f t="shared" si="4"/>
        <v>1999.735231575841</v>
      </c>
      <c r="O17" s="78"/>
    </row>
    <row r="18" spans="1:17">
      <c r="A18" s="123"/>
      <c r="B18" s="28" t="s">
        <v>19</v>
      </c>
      <c r="C18" s="98">
        <v>437.77600000000001</v>
      </c>
      <c r="D18" s="98">
        <v>209.565</v>
      </c>
      <c r="E18" s="98">
        <v>417.21899999999999</v>
      </c>
      <c r="F18" s="98">
        <v>257</v>
      </c>
      <c r="G18" s="98">
        <v>270.67099999999999</v>
      </c>
      <c r="H18" s="98">
        <v>319</v>
      </c>
      <c r="I18" s="98">
        <v>346.8</v>
      </c>
      <c r="J18" s="98">
        <v>208.36099999999999</v>
      </c>
      <c r="K18" s="98">
        <v>212.07300000000001</v>
      </c>
      <c r="L18" s="98">
        <v>364.21600000000001</v>
      </c>
      <c r="M18" s="98">
        <v>427</v>
      </c>
      <c r="N18" s="99">
        <v>362.58100000000002</v>
      </c>
      <c r="O18" s="81">
        <f>SUM(C18:N18)</f>
        <v>3832.2619999999997</v>
      </c>
    </row>
    <row r="19" spans="1:17" s="19" customFormat="1" ht="17.25" thickBot="1">
      <c r="A19" s="124"/>
      <c r="B19" s="29" t="s">
        <v>32</v>
      </c>
      <c r="C19" s="91">
        <v>3835</v>
      </c>
      <c r="D19" s="92">
        <v>1817</v>
      </c>
      <c r="E19" s="92">
        <v>4060</v>
      </c>
      <c r="F19" s="92">
        <v>2911</v>
      </c>
      <c r="G19" s="92">
        <v>2561</v>
      </c>
      <c r="H19" s="92">
        <v>2790</v>
      </c>
      <c r="I19" s="92">
        <v>3562</v>
      </c>
      <c r="J19" s="92">
        <v>2388</v>
      </c>
      <c r="K19" s="92">
        <v>1795</v>
      </c>
      <c r="L19" s="92">
        <v>4359</v>
      </c>
      <c r="M19" s="92">
        <v>4363</v>
      </c>
      <c r="N19" s="93">
        <v>3322</v>
      </c>
      <c r="O19" s="79">
        <f>SUM(C19:N19)</f>
        <v>37763</v>
      </c>
    </row>
    <row r="20" spans="1:17" s="19" customFormat="1" ht="25.5" customHeight="1" thickTop="1">
      <c r="A20" s="126" t="s">
        <v>49</v>
      </c>
      <c r="B20" s="82" t="s">
        <v>20</v>
      </c>
      <c r="C20" s="95"/>
      <c r="D20" s="96"/>
      <c r="E20" s="96"/>
      <c r="F20" s="96"/>
      <c r="G20" s="96"/>
      <c r="H20" s="96"/>
      <c r="I20" s="96">
        <v>208843</v>
      </c>
      <c r="J20" s="96">
        <v>342312</v>
      </c>
      <c r="K20" s="96">
        <v>429491</v>
      </c>
      <c r="L20" s="96">
        <v>381779</v>
      </c>
      <c r="M20" s="96">
        <v>410295</v>
      </c>
      <c r="N20" s="97">
        <v>536623</v>
      </c>
      <c r="O20" s="111">
        <f>SUM(C20:N20)</f>
        <v>2309343</v>
      </c>
    </row>
    <row r="21" spans="1:17" s="19" customFormat="1">
      <c r="A21" s="127"/>
      <c r="B21" s="27" t="s">
        <v>18</v>
      </c>
      <c r="C21" s="25" t="e">
        <f>C20/C22</f>
        <v>#DIV/0!</v>
      </c>
      <c r="D21" s="3" t="e">
        <f t="shared" ref="D21:N21" si="5">D20/D22</f>
        <v>#DIV/0!</v>
      </c>
      <c r="E21" s="3" t="e">
        <f t="shared" si="5"/>
        <v>#DIV/0!</v>
      </c>
      <c r="F21" s="3" t="e">
        <f t="shared" si="5"/>
        <v>#DIV/0!</v>
      </c>
      <c r="G21" s="3" t="e">
        <f t="shared" si="5"/>
        <v>#DIV/0!</v>
      </c>
      <c r="H21" s="3" t="e">
        <f t="shared" si="5"/>
        <v>#DIV/0!</v>
      </c>
      <c r="I21" s="3">
        <f t="shared" si="5"/>
        <v>1120.80522505407</v>
      </c>
      <c r="J21" s="3">
        <f t="shared" si="5"/>
        <v>1087.4988086539379</v>
      </c>
      <c r="K21" s="3">
        <f t="shared" si="5"/>
        <v>1101.4284248858798</v>
      </c>
      <c r="L21" s="3">
        <f t="shared" si="5"/>
        <v>1099.4545622098581</v>
      </c>
      <c r="M21" s="3">
        <f t="shared" si="5"/>
        <v>1081.4312071692145</v>
      </c>
      <c r="N21" s="85">
        <f t="shared" si="5"/>
        <v>1197.2526393760095</v>
      </c>
      <c r="O21" s="84" t="e">
        <f t="shared" ref="O21:O23" si="6">SUM(C21:N21)</f>
        <v>#DIV/0!</v>
      </c>
    </row>
    <row r="22" spans="1:17" s="19" customFormat="1">
      <c r="A22" s="127"/>
      <c r="B22" s="27" t="s">
        <v>19</v>
      </c>
      <c r="C22" s="112"/>
      <c r="D22" s="113"/>
      <c r="E22" s="113"/>
      <c r="F22" s="113"/>
      <c r="G22" s="113"/>
      <c r="H22" s="113"/>
      <c r="I22" s="113">
        <v>186.333</v>
      </c>
      <c r="J22" s="113">
        <v>314.77</v>
      </c>
      <c r="K22" s="113">
        <v>389.94</v>
      </c>
      <c r="L22" s="113">
        <v>347.24400000000003</v>
      </c>
      <c r="M22" s="113">
        <v>379.4</v>
      </c>
      <c r="N22" s="114">
        <v>448.21199999999999</v>
      </c>
      <c r="O22" s="84">
        <f t="shared" si="6"/>
        <v>2065.8989999999999</v>
      </c>
    </row>
    <row r="23" spans="1:17" s="19" customFormat="1" ht="17.25" thickBot="1">
      <c r="A23" s="128"/>
      <c r="B23" s="46" t="s">
        <v>32</v>
      </c>
      <c r="C23" s="115"/>
      <c r="D23" s="116"/>
      <c r="E23" s="116"/>
      <c r="F23" s="116"/>
      <c r="G23" s="116"/>
      <c r="H23" s="116"/>
      <c r="I23" s="116">
        <v>1059</v>
      </c>
      <c r="J23" s="116">
        <v>2029</v>
      </c>
      <c r="K23" s="116">
        <v>2386</v>
      </c>
      <c r="L23" s="116">
        <v>2466</v>
      </c>
      <c r="M23" s="116">
        <v>2866</v>
      </c>
      <c r="N23" s="117">
        <v>3306</v>
      </c>
      <c r="O23" s="118">
        <f t="shared" si="6"/>
        <v>14112</v>
      </c>
    </row>
    <row r="24" spans="1:17" ht="17.25" thickTop="1">
      <c r="A24" s="131" t="s">
        <v>22</v>
      </c>
      <c r="B24" s="31" t="s">
        <v>20</v>
      </c>
      <c r="C24" s="67">
        <f t="shared" ref="C24:O24" si="7">SUM(C4,C8,C12,C16)</f>
        <v>1745000</v>
      </c>
      <c r="D24" s="68">
        <f t="shared" si="7"/>
        <v>1252000</v>
      </c>
      <c r="E24" s="68">
        <f t="shared" si="7"/>
        <v>1803299</v>
      </c>
      <c r="F24" s="68">
        <f t="shared" si="7"/>
        <v>2109143</v>
      </c>
      <c r="G24" s="68">
        <f t="shared" si="7"/>
        <v>1516661</v>
      </c>
      <c r="H24" s="68">
        <f t="shared" si="7"/>
        <v>2108828</v>
      </c>
      <c r="I24" s="68">
        <f t="shared" si="7"/>
        <v>1741623</v>
      </c>
      <c r="J24" s="68">
        <f t="shared" si="7"/>
        <v>1780946</v>
      </c>
      <c r="K24" s="68">
        <f t="shared" si="7"/>
        <v>1599614</v>
      </c>
      <c r="L24" s="68">
        <f t="shared" si="7"/>
        <v>1960300</v>
      </c>
      <c r="M24" s="68">
        <f t="shared" si="7"/>
        <v>2583444</v>
      </c>
      <c r="N24" s="69">
        <f t="shared" si="7"/>
        <v>2108555</v>
      </c>
      <c r="O24" s="70">
        <f t="shared" si="7"/>
        <v>22309413</v>
      </c>
      <c r="P24" s="13">
        <f>SUM(O4,O8,O12,O16)</f>
        <v>22309413</v>
      </c>
      <c r="Q24" t="s">
        <v>42</v>
      </c>
    </row>
    <row r="25" spans="1:17">
      <c r="A25" s="120"/>
      <c r="B25" s="28" t="s">
        <v>19</v>
      </c>
      <c r="C25" s="71">
        <f>SUM(C6,C10,C14,C18)</f>
        <v>912.19600000000003</v>
      </c>
      <c r="D25" s="71">
        <f t="shared" ref="D25:N26" si="8">SUM(D6,D10,D14,D18)</f>
        <v>644.53300000000002</v>
      </c>
      <c r="E25" s="71">
        <f t="shared" si="8"/>
        <v>901.75399999999991</v>
      </c>
      <c r="F25" s="71">
        <f t="shared" si="8"/>
        <v>1055.0729999999999</v>
      </c>
      <c r="G25" s="71">
        <f t="shared" si="8"/>
        <v>753.86099999999999</v>
      </c>
      <c r="H25" s="71">
        <f t="shared" si="8"/>
        <v>1076.8719999999998</v>
      </c>
      <c r="I25" s="71">
        <f t="shared" si="8"/>
        <v>866.91599999999994</v>
      </c>
      <c r="J25" s="71">
        <f t="shared" si="8"/>
        <v>870.72500000000002</v>
      </c>
      <c r="K25" s="71">
        <f t="shared" si="8"/>
        <v>783.79599999999994</v>
      </c>
      <c r="L25" s="71">
        <f t="shared" si="8"/>
        <v>935.11599999999999</v>
      </c>
      <c r="M25" s="71">
        <f t="shared" si="8"/>
        <v>1245.6079999999999</v>
      </c>
      <c r="N25" s="72">
        <f t="shared" si="8"/>
        <v>903.21600000000001</v>
      </c>
      <c r="O25" s="73">
        <f>SUM(C25:N25)</f>
        <v>10949.666000000001</v>
      </c>
      <c r="P25" s="13">
        <f>SUM(O6,O10,O14,O18)</f>
        <v>10949.666000000001</v>
      </c>
      <c r="Q25" t="s">
        <v>41</v>
      </c>
    </row>
    <row r="26" spans="1:17" ht="17.25" thickBot="1">
      <c r="A26" s="121"/>
      <c r="B26" s="46" t="s">
        <v>32</v>
      </c>
      <c r="C26" s="74">
        <f>SUM(C7,C11,C15,C19)</f>
        <v>6983</v>
      </c>
      <c r="D26" s="74">
        <f t="shared" si="8"/>
        <v>4991</v>
      </c>
      <c r="E26" s="74">
        <f t="shared" si="8"/>
        <v>8085</v>
      </c>
      <c r="F26" s="74">
        <f t="shared" si="8"/>
        <v>8807</v>
      </c>
      <c r="G26" s="74">
        <f t="shared" si="8"/>
        <v>6827</v>
      </c>
      <c r="H26" s="74">
        <f t="shared" si="8"/>
        <v>8648</v>
      </c>
      <c r="I26" s="74">
        <f t="shared" si="8"/>
        <v>8175</v>
      </c>
      <c r="J26" s="74">
        <f t="shared" si="8"/>
        <v>6809</v>
      </c>
      <c r="K26" s="74">
        <f t="shared" si="8"/>
        <v>81587</v>
      </c>
      <c r="L26" s="74">
        <f t="shared" si="8"/>
        <v>7521</v>
      </c>
      <c r="M26" s="74">
        <f t="shared" si="8"/>
        <v>9887</v>
      </c>
      <c r="N26" s="75">
        <f t="shared" si="8"/>
        <v>7296</v>
      </c>
      <c r="O26" s="76">
        <f>SUM(C26:N26)</f>
        <v>165616</v>
      </c>
      <c r="P26" s="13">
        <f>SUM(O7,O11,O15,O19)</f>
        <v>165616</v>
      </c>
      <c r="Q26" t="s">
        <v>40</v>
      </c>
    </row>
    <row r="27" spans="1:17" ht="17.25" thickTop="1">
      <c r="A27" s="102"/>
      <c r="B27" s="102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3"/>
    </row>
    <row r="28" spans="1:17">
      <c r="A28" s="102"/>
      <c r="B28" s="129" t="s">
        <v>45</v>
      </c>
      <c r="C28" s="129" t="s">
        <v>46</v>
      </c>
      <c r="D28" s="129" t="s">
        <v>48</v>
      </c>
      <c r="E28" s="129" t="s">
        <v>47</v>
      </c>
      <c r="F28" s="129" t="s">
        <v>49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3"/>
    </row>
    <row r="29" spans="1:17" ht="16.5" customHeight="1">
      <c r="B29" s="132"/>
      <c r="C29" s="132"/>
      <c r="D29" s="132"/>
      <c r="E29" s="132"/>
      <c r="F29" s="130"/>
      <c r="G29" s="105"/>
      <c r="H29" s="105"/>
      <c r="I29" s="105"/>
      <c r="J29" s="105"/>
      <c r="K29" s="105"/>
    </row>
    <row r="30" spans="1:17">
      <c r="B30" s="132"/>
      <c r="C30" s="132"/>
      <c r="D30" s="132"/>
      <c r="E30" s="132"/>
      <c r="F30" s="130"/>
      <c r="G30" s="104"/>
      <c r="H30" s="104"/>
      <c r="I30" s="104"/>
      <c r="J30" s="104"/>
      <c r="K30" s="104"/>
    </row>
    <row r="31" spans="1:17" ht="17.25" customHeight="1">
      <c r="B31" s="133"/>
      <c r="C31" s="133"/>
      <c r="D31" s="133"/>
      <c r="E31" s="133"/>
      <c r="F31" s="130"/>
      <c r="G31" s="104"/>
      <c r="H31" s="104"/>
      <c r="I31" s="104"/>
      <c r="J31" s="104"/>
      <c r="K31" s="104"/>
    </row>
    <row r="32" spans="1:17">
      <c r="A32" s="1">
        <v>1</v>
      </c>
      <c r="B32" s="109"/>
      <c r="C32" s="4"/>
      <c r="D32" s="4"/>
      <c r="E32" s="4"/>
      <c r="F32" s="101"/>
      <c r="G32" s="101"/>
      <c r="H32" s="101"/>
      <c r="I32" s="101"/>
      <c r="J32" s="101"/>
      <c r="K32" s="101"/>
    </row>
    <row r="33" spans="1:11">
      <c r="A33" s="1">
        <v>2</v>
      </c>
      <c r="B33" s="110"/>
      <c r="C33" s="3"/>
      <c r="D33" s="3"/>
      <c r="E33" s="3"/>
      <c r="F33" s="101"/>
      <c r="G33" s="101"/>
      <c r="H33" s="101"/>
      <c r="I33" s="101"/>
      <c r="J33" s="101"/>
      <c r="K33" s="101"/>
    </row>
    <row r="34" spans="1:11">
      <c r="A34" s="1">
        <v>3</v>
      </c>
      <c r="B34" s="110"/>
      <c r="C34" s="3"/>
      <c r="D34" s="3"/>
      <c r="E34" s="3"/>
      <c r="F34" s="101"/>
      <c r="G34" s="101"/>
      <c r="H34" s="101"/>
      <c r="I34" s="101"/>
      <c r="J34" s="101"/>
      <c r="K34" s="101"/>
    </row>
    <row r="35" spans="1:11">
      <c r="A35" s="1">
        <v>4</v>
      </c>
      <c r="B35" s="110"/>
      <c r="C35" s="3"/>
      <c r="D35" s="3"/>
      <c r="E35" s="3"/>
      <c r="F35" s="101"/>
      <c r="G35" s="101"/>
      <c r="H35" s="101"/>
      <c r="I35" s="101"/>
      <c r="J35" s="101"/>
      <c r="K35" s="101"/>
    </row>
    <row r="36" spans="1:11">
      <c r="A36" s="1">
        <v>5</v>
      </c>
      <c r="B36" s="110"/>
      <c r="C36" s="3"/>
      <c r="D36" s="3"/>
      <c r="E36" s="3"/>
      <c r="F36" s="101"/>
      <c r="G36" s="101"/>
      <c r="H36" s="101"/>
      <c r="I36" s="101"/>
      <c r="J36" s="101"/>
      <c r="K36" s="101"/>
    </row>
    <row r="37" spans="1:11">
      <c r="A37" s="1">
        <v>6</v>
      </c>
      <c r="B37" s="110"/>
      <c r="C37" s="3"/>
      <c r="D37" s="3"/>
      <c r="E37" s="3"/>
      <c r="F37" s="101"/>
      <c r="G37" s="101"/>
      <c r="H37" s="101"/>
      <c r="I37" s="101"/>
      <c r="J37" s="101"/>
      <c r="K37" s="101"/>
    </row>
    <row r="38" spans="1:11">
      <c r="A38" s="1">
        <v>7</v>
      </c>
      <c r="B38" s="110"/>
      <c r="C38" s="3"/>
      <c r="D38" s="3"/>
      <c r="E38" s="3"/>
      <c r="F38" s="101"/>
      <c r="G38" s="101"/>
      <c r="H38" s="101"/>
      <c r="I38" s="101"/>
      <c r="J38" s="101"/>
      <c r="K38" s="101"/>
    </row>
    <row r="39" spans="1:11">
      <c r="A39" s="1">
        <v>8</v>
      </c>
      <c r="B39" s="110"/>
      <c r="C39" s="3"/>
      <c r="D39" s="3"/>
      <c r="E39" s="3"/>
      <c r="F39" s="101"/>
      <c r="G39" s="101"/>
      <c r="H39" s="101"/>
      <c r="I39" s="101"/>
      <c r="J39" s="101"/>
      <c r="K39" s="101"/>
    </row>
    <row r="40" spans="1:11">
      <c r="A40" s="1">
        <v>9</v>
      </c>
      <c r="B40" s="110"/>
      <c r="C40" s="3"/>
      <c r="D40" s="3"/>
      <c r="E40" s="3"/>
      <c r="F40" s="101"/>
      <c r="G40" s="101"/>
      <c r="H40" s="101"/>
      <c r="I40" s="101"/>
      <c r="J40" s="101"/>
      <c r="K40" s="101"/>
    </row>
    <row r="41" spans="1:11">
      <c r="A41" s="1">
        <v>10</v>
      </c>
      <c r="B41" s="110"/>
      <c r="C41" s="3"/>
      <c r="D41" s="3"/>
      <c r="E41" s="3"/>
      <c r="F41" s="101"/>
      <c r="G41" s="101"/>
      <c r="H41" s="101"/>
      <c r="I41" s="101"/>
      <c r="J41" s="101"/>
      <c r="K41" s="101"/>
    </row>
    <row r="42" spans="1:11">
      <c r="A42" s="1">
        <v>11</v>
      </c>
      <c r="B42" s="110"/>
      <c r="C42" s="3"/>
      <c r="D42" s="3"/>
      <c r="E42" s="3"/>
      <c r="F42" s="101"/>
      <c r="G42" s="101"/>
      <c r="H42" s="101"/>
      <c r="I42" s="101"/>
      <c r="J42" s="101"/>
      <c r="K42" s="101"/>
    </row>
    <row r="43" spans="1:11">
      <c r="A43" s="1">
        <v>12</v>
      </c>
      <c r="B43" s="110"/>
      <c r="C43" s="3"/>
      <c r="D43" s="3"/>
      <c r="E43" s="3"/>
      <c r="F43" s="101"/>
      <c r="G43" s="101"/>
      <c r="H43" s="101"/>
      <c r="I43" s="101"/>
      <c r="J43" s="101"/>
      <c r="K43" s="101"/>
    </row>
    <row r="44" spans="1:11">
      <c r="A44" s="1">
        <v>13</v>
      </c>
      <c r="B44" s="110"/>
      <c r="C44" s="3"/>
      <c r="D44" s="3"/>
      <c r="E44" s="3"/>
      <c r="F44" s="101"/>
      <c r="G44" s="101"/>
      <c r="H44" s="101"/>
      <c r="I44" s="101"/>
      <c r="J44" s="101"/>
      <c r="K44" s="101"/>
    </row>
    <row r="45" spans="1:11">
      <c r="A45" s="1">
        <v>14</v>
      </c>
      <c r="B45" s="110"/>
      <c r="C45" s="3"/>
      <c r="D45" s="3"/>
      <c r="E45" s="3"/>
      <c r="F45" s="101"/>
      <c r="G45" s="101"/>
      <c r="H45" s="101"/>
      <c r="I45" s="101"/>
      <c r="J45" s="101"/>
      <c r="K45" s="101"/>
    </row>
    <row r="46" spans="1:11">
      <c r="A46" s="1">
        <v>15</v>
      </c>
      <c r="B46" s="110"/>
      <c r="C46" s="3"/>
      <c r="D46" s="3"/>
      <c r="E46" s="3"/>
      <c r="F46" s="101"/>
      <c r="G46" s="101"/>
      <c r="H46" s="101"/>
      <c r="I46" s="101"/>
      <c r="J46" s="101"/>
      <c r="K46" s="101"/>
    </row>
    <row r="47" spans="1:11">
      <c r="A47" s="1">
        <v>16</v>
      </c>
      <c r="B47" s="110"/>
      <c r="C47" s="3"/>
      <c r="D47" s="3"/>
      <c r="E47" s="3"/>
      <c r="F47" s="101"/>
      <c r="G47" s="101"/>
      <c r="H47" s="101"/>
      <c r="I47" s="101"/>
      <c r="J47" s="101"/>
      <c r="K47" s="101"/>
    </row>
    <row r="48" spans="1:11">
      <c r="A48" s="1">
        <v>17</v>
      </c>
      <c r="B48" s="100"/>
      <c r="C48" s="101"/>
      <c r="D48" s="101"/>
      <c r="E48" s="101"/>
      <c r="F48" s="101"/>
      <c r="G48" s="101"/>
      <c r="H48" s="101"/>
      <c r="I48" s="101"/>
      <c r="J48" s="101"/>
      <c r="K48" s="101"/>
    </row>
    <row r="49" spans="1:11">
      <c r="A49" s="1">
        <v>18</v>
      </c>
      <c r="B49" s="100"/>
      <c r="C49" s="101"/>
      <c r="D49" s="101"/>
      <c r="E49" s="101"/>
      <c r="F49" s="101"/>
      <c r="G49" s="101"/>
      <c r="H49" s="101"/>
      <c r="I49" s="101"/>
      <c r="J49" s="101"/>
      <c r="K49" s="101"/>
    </row>
    <row r="50" spans="1:11">
      <c r="A50" s="1">
        <v>19</v>
      </c>
      <c r="B50" s="100"/>
      <c r="C50" s="101"/>
      <c r="D50" s="101"/>
      <c r="E50" s="101"/>
      <c r="F50" s="101"/>
      <c r="G50" s="101"/>
      <c r="H50" s="101"/>
      <c r="I50" s="101"/>
      <c r="J50" s="101"/>
      <c r="K50" s="101"/>
    </row>
    <row r="51" spans="1:11">
      <c r="A51" s="1">
        <v>20</v>
      </c>
      <c r="B51" s="100"/>
      <c r="C51" s="101"/>
      <c r="D51" s="101"/>
      <c r="E51" s="101"/>
      <c r="F51" s="101"/>
      <c r="G51" s="101"/>
      <c r="H51" s="101"/>
      <c r="I51" s="101"/>
      <c r="J51" s="101"/>
      <c r="K51" s="101"/>
    </row>
    <row r="52" spans="1:11">
      <c r="A52" s="1">
        <v>21</v>
      </c>
      <c r="B52" s="100"/>
      <c r="C52" s="101"/>
      <c r="D52" s="101"/>
      <c r="E52" s="101"/>
      <c r="F52" s="101"/>
      <c r="G52" s="101"/>
      <c r="H52" s="101"/>
      <c r="I52" s="101"/>
      <c r="J52" s="101"/>
      <c r="K52" s="101"/>
    </row>
    <row r="53" spans="1:11">
      <c r="A53" s="1">
        <v>22</v>
      </c>
      <c r="B53" s="100"/>
      <c r="C53" s="101"/>
      <c r="D53" s="101"/>
      <c r="E53" s="101"/>
      <c r="F53" s="101"/>
      <c r="G53" s="101"/>
      <c r="H53" s="101"/>
      <c r="I53" s="101"/>
      <c r="J53" s="101"/>
      <c r="K53" s="101"/>
    </row>
    <row r="54" spans="1:11">
      <c r="A54" s="1">
        <v>23</v>
      </c>
      <c r="B54" s="100"/>
      <c r="C54" s="101"/>
      <c r="D54" s="101"/>
      <c r="E54" s="101"/>
      <c r="F54" s="101"/>
      <c r="G54" s="101"/>
      <c r="H54" s="101"/>
      <c r="I54" s="101"/>
      <c r="J54" s="101"/>
      <c r="K54" s="101"/>
    </row>
    <row r="55" spans="1:11">
      <c r="A55" s="1">
        <v>24</v>
      </c>
      <c r="B55" s="100"/>
      <c r="C55" s="101"/>
      <c r="D55" s="101"/>
      <c r="E55" s="101"/>
      <c r="F55" s="101"/>
      <c r="G55" s="101"/>
      <c r="H55" s="101"/>
      <c r="I55" s="101"/>
      <c r="J55" s="101"/>
      <c r="K55" s="101"/>
    </row>
    <row r="56" spans="1:11" ht="17.25">
      <c r="A56" s="107" t="s">
        <v>50</v>
      </c>
      <c r="B56" s="108">
        <f ca="1">SUM(B32:B56)</f>
        <v>0</v>
      </c>
      <c r="C56" s="108">
        <f ca="1">SUM(C32:C56)</f>
        <v>0</v>
      </c>
      <c r="D56" s="108">
        <f ca="1">SUM(D32:D56)</f>
        <v>0</v>
      </c>
      <c r="E56" s="108">
        <f t="shared" ref="E56:K56" ca="1" si="9">SUM(E32:E56)</f>
        <v>0</v>
      </c>
      <c r="F56" s="108">
        <f t="shared" ca="1" si="9"/>
        <v>0</v>
      </c>
      <c r="G56" s="108">
        <f ca="1">SUM(G32:G56)</f>
        <v>0</v>
      </c>
      <c r="H56" s="108">
        <f t="shared" ca="1" si="9"/>
        <v>0</v>
      </c>
      <c r="I56" s="108">
        <f t="shared" ca="1" si="9"/>
        <v>0</v>
      </c>
      <c r="J56" s="108">
        <f t="shared" ca="1" si="9"/>
        <v>0</v>
      </c>
      <c r="K56" s="108">
        <f t="shared" ca="1" si="9"/>
        <v>0</v>
      </c>
    </row>
  </sheetData>
  <mergeCells count="11">
    <mergeCell ref="F28:F31"/>
    <mergeCell ref="A24:A26"/>
    <mergeCell ref="B28:B31"/>
    <mergeCell ref="C28:C31"/>
    <mergeCell ref="D28:D31"/>
    <mergeCell ref="E28:E31"/>
    <mergeCell ref="A4:A7"/>
    <mergeCell ref="A8:A11"/>
    <mergeCell ref="A12:A15"/>
    <mergeCell ref="A16:A19"/>
    <mergeCell ref="A20:A2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Q23"/>
  <sheetViews>
    <sheetView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N7" sqref="N7"/>
    </sheetView>
  </sheetViews>
  <sheetFormatPr defaultRowHeight="16.5"/>
  <cols>
    <col min="2" max="2" width="13.125" style="1" bestFit="1" customWidth="1"/>
    <col min="3" max="14" width="11.375" bestFit="1" customWidth="1"/>
    <col min="15" max="15" width="12.625" bestFit="1" customWidth="1"/>
    <col min="16" max="16" width="11" bestFit="1" customWidth="1"/>
  </cols>
  <sheetData>
    <row r="2" spans="1:15">
      <c r="A2" s="136" t="s">
        <v>35</v>
      </c>
      <c r="B2" s="136"/>
      <c r="C2" s="136"/>
      <c r="D2" s="136"/>
      <c r="E2" s="136"/>
      <c r="F2" s="136"/>
    </row>
    <row r="3" spans="1:15" ht="17.25" thickBot="1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thickTop="1">
      <c r="A4" s="123" t="s">
        <v>4</v>
      </c>
      <c r="B4" s="30" t="s">
        <v>20</v>
      </c>
      <c r="C4" s="2">
        <v>834000</v>
      </c>
      <c r="D4" s="4">
        <v>759000</v>
      </c>
      <c r="E4" s="4">
        <v>852000</v>
      </c>
      <c r="F4" s="4">
        <v>939000</v>
      </c>
      <c r="G4" s="4">
        <v>765000</v>
      </c>
      <c r="H4" s="4">
        <v>852000</v>
      </c>
      <c r="I4" s="4">
        <v>867000</v>
      </c>
      <c r="J4" s="4">
        <v>584000</v>
      </c>
      <c r="K4" s="4">
        <v>959000</v>
      </c>
      <c r="L4" s="4">
        <v>847000</v>
      </c>
      <c r="M4" s="4">
        <v>811000</v>
      </c>
      <c r="N4" s="5">
        <v>1068000</v>
      </c>
      <c r="O4" s="77">
        <f>SUM(C4:N4)</f>
        <v>10137000</v>
      </c>
    </row>
    <row r="5" spans="1:15">
      <c r="A5" s="123"/>
      <c r="B5" s="27" t="s">
        <v>18</v>
      </c>
      <c r="C5" s="2">
        <v>1720</v>
      </c>
      <c r="D5" s="3">
        <v>1769</v>
      </c>
      <c r="E5" s="3">
        <v>1769</v>
      </c>
      <c r="F5" s="3">
        <v>1769</v>
      </c>
      <c r="G5" s="3">
        <v>1769</v>
      </c>
      <c r="H5" s="3">
        <v>1769</v>
      </c>
      <c r="I5" s="3">
        <v>1769</v>
      </c>
      <c r="J5" s="3">
        <v>1806</v>
      </c>
      <c r="K5" s="4">
        <v>1809</v>
      </c>
      <c r="L5" s="4">
        <v>1771</v>
      </c>
      <c r="M5" s="4">
        <v>1799</v>
      </c>
      <c r="N5" s="5">
        <v>1876</v>
      </c>
      <c r="O5" s="78"/>
    </row>
    <row r="6" spans="1:15">
      <c r="A6" s="123"/>
      <c r="B6" s="28" t="s">
        <v>19</v>
      </c>
      <c r="C6" s="16">
        <f>C4/C5</f>
        <v>484.88372093023258</v>
      </c>
      <c r="D6" s="16">
        <f t="shared" ref="D6:N6" si="0">D4/D5</f>
        <v>429.05596382136798</v>
      </c>
      <c r="E6" s="16">
        <f t="shared" si="0"/>
        <v>481.62803843979651</v>
      </c>
      <c r="F6" s="16">
        <f t="shared" si="0"/>
        <v>530.80836630864894</v>
      </c>
      <c r="G6" s="16">
        <f t="shared" si="0"/>
        <v>432.44771057094403</v>
      </c>
      <c r="H6" s="16">
        <f t="shared" si="0"/>
        <v>481.62803843979651</v>
      </c>
      <c r="I6" s="16">
        <f t="shared" si="0"/>
        <v>490.10740531373659</v>
      </c>
      <c r="J6" s="16">
        <f t="shared" si="0"/>
        <v>323.36655592469543</v>
      </c>
      <c r="K6" s="16">
        <f t="shared" si="0"/>
        <v>530.12714206744056</v>
      </c>
      <c r="L6" s="16">
        <f t="shared" si="0"/>
        <v>478.26086956521738</v>
      </c>
      <c r="M6" s="16">
        <f t="shared" si="0"/>
        <v>450.80600333518623</v>
      </c>
      <c r="N6" s="18">
        <f t="shared" si="0"/>
        <v>569.29637526652448</v>
      </c>
      <c r="O6" s="73">
        <f>SUM(C6:N6)</f>
        <v>5682.4161899835863</v>
      </c>
    </row>
    <row r="7" spans="1:15" s="19" customFormat="1" ht="17.25" thickBot="1">
      <c r="A7" s="124"/>
      <c r="B7" s="29" t="s">
        <v>32</v>
      </c>
      <c r="C7" s="12">
        <v>3463</v>
      </c>
      <c r="D7" s="15">
        <v>2641</v>
      </c>
      <c r="E7" s="15">
        <v>3247</v>
      </c>
      <c r="F7" s="15">
        <v>3248</v>
      </c>
      <c r="G7" s="15">
        <v>3247</v>
      </c>
      <c r="H7" s="15">
        <v>2936</v>
      </c>
      <c r="I7" s="15">
        <v>2955</v>
      </c>
      <c r="J7" s="15">
        <v>2131</v>
      </c>
      <c r="K7" s="15">
        <v>3848</v>
      </c>
      <c r="L7" s="15">
        <v>2911</v>
      </c>
      <c r="M7" s="15">
        <v>3116</v>
      </c>
      <c r="N7" s="20">
        <v>3607</v>
      </c>
      <c r="O7" s="79">
        <f>SUM(C7:N7)</f>
        <v>37350</v>
      </c>
    </row>
    <row r="8" spans="1:15" ht="17.25" thickTop="1">
      <c r="A8" s="137" t="s">
        <v>2</v>
      </c>
      <c r="B8" s="30" t="s">
        <v>20</v>
      </c>
      <c r="C8" s="2">
        <v>322799</v>
      </c>
      <c r="D8" s="4">
        <v>288000</v>
      </c>
      <c r="E8" s="4">
        <v>505000</v>
      </c>
      <c r="F8" s="4">
        <v>328000</v>
      </c>
      <c r="G8" s="4">
        <v>286000</v>
      </c>
      <c r="H8" s="4">
        <v>406000</v>
      </c>
      <c r="I8" s="4">
        <v>231000</v>
      </c>
      <c r="J8" s="4">
        <v>419000</v>
      </c>
      <c r="K8" s="4">
        <v>389221</v>
      </c>
      <c r="L8" s="4">
        <v>388000</v>
      </c>
      <c r="M8" s="4">
        <v>424000</v>
      </c>
      <c r="N8" s="5">
        <v>409000</v>
      </c>
      <c r="O8" s="77">
        <f>SUM(C8:N8)</f>
        <v>4396020</v>
      </c>
    </row>
    <row r="9" spans="1:15">
      <c r="A9" s="123"/>
      <c r="B9" s="27" t="s">
        <v>18</v>
      </c>
      <c r="C9" s="25">
        <v>1769</v>
      </c>
      <c r="D9" s="3">
        <v>1769</v>
      </c>
      <c r="E9" s="3">
        <v>1769</v>
      </c>
      <c r="F9" s="3">
        <v>1769</v>
      </c>
      <c r="G9" s="3">
        <v>1769</v>
      </c>
      <c r="H9" s="3">
        <v>1769</v>
      </c>
      <c r="I9" s="3">
        <v>1769</v>
      </c>
      <c r="J9" s="3">
        <v>1806</v>
      </c>
      <c r="K9" s="3">
        <v>1809</v>
      </c>
      <c r="L9" s="3">
        <v>1771</v>
      </c>
      <c r="M9" s="3">
        <v>1799</v>
      </c>
      <c r="N9" s="6">
        <v>1876</v>
      </c>
      <c r="O9" s="80"/>
    </row>
    <row r="10" spans="1:15">
      <c r="A10" s="123"/>
      <c r="B10" s="28" t="s">
        <v>19</v>
      </c>
      <c r="C10" s="16">
        <f t="shared" ref="C10:N10" si="1">C8/C9</f>
        <v>182.47540983606558</v>
      </c>
      <c r="D10" s="16">
        <f t="shared" si="1"/>
        <v>162.80384397964951</v>
      </c>
      <c r="E10" s="16">
        <f t="shared" si="1"/>
        <v>285.47201808931601</v>
      </c>
      <c r="F10" s="16">
        <f t="shared" si="1"/>
        <v>185.41548897682307</v>
      </c>
      <c r="G10" s="16">
        <f t="shared" si="1"/>
        <v>161.67326172979085</v>
      </c>
      <c r="H10" s="16">
        <f t="shared" si="1"/>
        <v>229.50819672131146</v>
      </c>
      <c r="I10" s="16">
        <f t="shared" si="1"/>
        <v>130.58224985867722</v>
      </c>
      <c r="J10" s="16">
        <f t="shared" si="1"/>
        <v>232.00442967884828</v>
      </c>
      <c r="K10" s="16">
        <f t="shared" si="1"/>
        <v>215.15809839690436</v>
      </c>
      <c r="L10" s="16">
        <f t="shared" si="1"/>
        <v>219.08526256352343</v>
      </c>
      <c r="M10" s="16">
        <f t="shared" si="1"/>
        <v>235.686492495831</v>
      </c>
      <c r="N10" s="18">
        <f t="shared" si="1"/>
        <v>218.01705756929638</v>
      </c>
      <c r="O10" s="73">
        <f>SUM(C10:N10)</f>
        <v>2457.8818098960369</v>
      </c>
    </row>
    <row r="11" spans="1:15" s="19" customFormat="1" ht="17.25" thickBot="1">
      <c r="A11" s="124"/>
      <c r="B11" s="29" t="s">
        <v>32</v>
      </c>
      <c r="C11" s="12">
        <v>1261</v>
      </c>
      <c r="D11" s="15">
        <v>1301</v>
      </c>
      <c r="E11" s="15">
        <v>1818</v>
      </c>
      <c r="F11" s="15">
        <v>1818</v>
      </c>
      <c r="G11" s="15">
        <v>1818</v>
      </c>
      <c r="H11" s="15">
        <v>2160</v>
      </c>
      <c r="I11" s="15">
        <v>1240</v>
      </c>
      <c r="J11" s="15">
        <v>1596</v>
      </c>
      <c r="K11" s="15">
        <v>2642</v>
      </c>
      <c r="L11" s="15">
        <v>2002</v>
      </c>
      <c r="M11" s="15">
        <v>1740</v>
      </c>
      <c r="N11" s="20">
        <v>1648</v>
      </c>
      <c r="O11" s="79">
        <f>SUM(C11:N11)</f>
        <v>21044</v>
      </c>
    </row>
    <row r="12" spans="1:15" ht="17.25" thickTop="1">
      <c r="A12" s="137" t="s">
        <v>3</v>
      </c>
      <c r="B12" s="30" t="s">
        <v>20</v>
      </c>
      <c r="C12" s="2">
        <v>227000</v>
      </c>
      <c r="D12" s="4">
        <v>65000</v>
      </c>
      <c r="E12" s="4">
        <v>207000</v>
      </c>
      <c r="F12" s="4">
        <v>56000</v>
      </c>
      <c r="G12" s="4">
        <v>202000</v>
      </c>
      <c r="H12" s="4">
        <v>95000</v>
      </c>
      <c r="I12" s="4">
        <v>258000</v>
      </c>
      <c r="J12" s="4">
        <v>73000</v>
      </c>
      <c r="K12" s="4">
        <v>163000</v>
      </c>
      <c r="L12" s="4">
        <v>170000</v>
      </c>
      <c r="M12" s="4">
        <v>90000</v>
      </c>
      <c r="N12" s="5">
        <v>298000</v>
      </c>
      <c r="O12" s="77">
        <f>SUM(C12:N12)</f>
        <v>1904000</v>
      </c>
    </row>
    <row r="13" spans="1:15">
      <c r="A13" s="123"/>
      <c r="B13" s="27" t="s">
        <v>18</v>
      </c>
      <c r="C13" s="25">
        <v>1769</v>
      </c>
      <c r="D13" s="3">
        <v>1769</v>
      </c>
      <c r="E13" s="3">
        <v>1769</v>
      </c>
      <c r="F13" s="3">
        <v>1769</v>
      </c>
      <c r="G13" s="3">
        <v>1769</v>
      </c>
      <c r="H13" s="3">
        <v>1769</v>
      </c>
      <c r="I13" s="3">
        <v>1769</v>
      </c>
      <c r="J13" s="3">
        <v>1806</v>
      </c>
      <c r="K13" s="4">
        <v>1809</v>
      </c>
      <c r="L13" s="4">
        <v>1771</v>
      </c>
      <c r="M13" s="4">
        <v>1799</v>
      </c>
      <c r="N13" s="5">
        <v>1876</v>
      </c>
      <c r="O13" s="78"/>
    </row>
    <row r="14" spans="1:15">
      <c r="A14" s="123"/>
      <c r="B14" s="28" t="s">
        <v>19</v>
      </c>
      <c r="C14" s="16">
        <f t="shared" ref="C14:N14" si="2">C12/C13</f>
        <v>128.32108535895986</v>
      </c>
      <c r="D14" s="16">
        <f t="shared" si="2"/>
        <v>36.743923120407011</v>
      </c>
      <c r="E14" s="16">
        <f t="shared" si="2"/>
        <v>117.0152628603731</v>
      </c>
      <c r="F14" s="16">
        <f t="shared" si="2"/>
        <v>31.656302996042964</v>
      </c>
      <c r="G14" s="16">
        <f t="shared" si="2"/>
        <v>114.1888072357264</v>
      </c>
      <c r="H14" s="16">
        <f t="shared" si="2"/>
        <v>53.702656868287171</v>
      </c>
      <c r="I14" s="16">
        <f t="shared" si="2"/>
        <v>145.84511023176935</v>
      </c>
      <c r="J14" s="16">
        <f t="shared" si="2"/>
        <v>40.420819490586929</v>
      </c>
      <c r="K14" s="16">
        <f t="shared" si="2"/>
        <v>90.105030403537867</v>
      </c>
      <c r="L14" s="16">
        <f t="shared" si="2"/>
        <v>95.990965556182942</v>
      </c>
      <c r="M14" s="16">
        <f t="shared" si="2"/>
        <v>50.027793218454697</v>
      </c>
      <c r="N14" s="18">
        <f t="shared" si="2"/>
        <v>158.84861407249468</v>
      </c>
      <c r="O14" s="73">
        <f>SUM(C14:N14)</f>
        <v>1062.8663714128229</v>
      </c>
    </row>
    <row r="15" spans="1:15" s="19" customFormat="1" ht="17.25" thickBot="1">
      <c r="A15" s="124"/>
      <c r="B15" s="29" t="s">
        <v>32</v>
      </c>
      <c r="C15" s="12">
        <v>1207</v>
      </c>
      <c r="D15" s="15">
        <v>616</v>
      </c>
      <c r="E15" s="15">
        <v>1638</v>
      </c>
      <c r="F15" s="15">
        <v>381</v>
      </c>
      <c r="G15" s="15">
        <v>1082</v>
      </c>
      <c r="H15" s="15">
        <v>787</v>
      </c>
      <c r="I15" s="15">
        <v>1641</v>
      </c>
      <c r="J15" s="15">
        <v>511</v>
      </c>
      <c r="K15" s="15">
        <v>770</v>
      </c>
      <c r="L15" s="15">
        <v>1707</v>
      </c>
      <c r="M15" s="15">
        <v>757</v>
      </c>
      <c r="N15" s="22">
        <v>2136</v>
      </c>
      <c r="O15" s="79">
        <f>SUM(C15:N15)</f>
        <v>13233</v>
      </c>
    </row>
    <row r="16" spans="1:15" ht="17.25" thickTop="1">
      <c r="A16" s="137" t="s">
        <v>1</v>
      </c>
      <c r="B16" s="30" t="s">
        <v>20</v>
      </c>
      <c r="C16" s="2">
        <v>626000</v>
      </c>
      <c r="D16" s="4">
        <v>667000</v>
      </c>
      <c r="E16" s="4">
        <v>671000</v>
      </c>
      <c r="F16" s="4">
        <v>669000</v>
      </c>
      <c r="G16" s="4">
        <v>648000</v>
      </c>
      <c r="H16" s="4">
        <v>478000</v>
      </c>
      <c r="I16" s="4">
        <v>609000</v>
      </c>
      <c r="J16" s="4"/>
      <c r="K16" s="4"/>
      <c r="L16" s="4"/>
      <c r="M16" s="4"/>
      <c r="N16" s="23">
        <v>505000</v>
      </c>
      <c r="O16" s="77">
        <f>SUM(C16:N16)</f>
        <v>4873000</v>
      </c>
    </row>
    <row r="17" spans="1:17">
      <c r="A17" s="123"/>
      <c r="B17" s="27" t="s">
        <v>18</v>
      </c>
      <c r="C17" s="25">
        <v>1769</v>
      </c>
      <c r="D17" s="3">
        <v>1759</v>
      </c>
      <c r="E17" s="3">
        <v>1759</v>
      </c>
      <c r="F17" s="3">
        <v>1759</v>
      </c>
      <c r="G17" s="3">
        <v>1759</v>
      </c>
      <c r="H17" s="3">
        <v>1759</v>
      </c>
      <c r="I17" s="3">
        <v>1759</v>
      </c>
      <c r="J17" s="3"/>
      <c r="K17" s="3"/>
      <c r="L17" s="3"/>
      <c r="M17" s="3"/>
      <c r="N17" s="6">
        <v>1838</v>
      </c>
      <c r="O17" s="78"/>
    </row>
    <row r="18" spans="1:17">
      <c r="A18" s="123"/>
      <c r="B18" s="28" t="s">
        <v>19</v>
      </c>
      <c r="C18" s="7">
        <f t="shared" ref="C18:I18" si="3">C16/C17</f>
        <v>353.87224420576598</v>
      </c>
      <c r="D18" s="7">
        <f t="shared" si="3"/>
        <v>379.19272313814668</v>
      </c>
      <c r="E18" s="7">
        <f t="shared" si="3"/>
        <v>381.46674246731095</v>
      </c>
      <c r="F18" s="7">
        <f t="shared" si="3"/>
        <v>380.32973280272881</v>
      </c>
      <c r="G18" s="7">
        <f t="shared" si="3"/>
        <v>368.39113132461625</v>
      </c>
      <c r="H18" s="7">
        <f t="shared" si="3"/>
        <v>271.74530983513358</v>
      </c>
      <c r="I18" s="7">
        <f t="shared" si="3"/>
        <v>346.21944286526434</v>
      </c>
      <c r="J18" s="7"/>
      <c r="K18" s="7"/>
      <c r="L18" s="7"/>
      <c r="M18" s="7"/>
      <c r="N18" s="8">
        <f>N16/N17</f>
        <v>274.7551686615887</v>
      </c>
      <c r="O18" s="81">
        <f>SUM(C18:N18)</f>
        <v>2755.9724953005552</v>
      </c>
    </row>
    <row r="19" spans="1:17" s="19" customFormat="1" ht="17.25" thickBot="1">
      <c r="A19" s="138"/>
      <c r="B19" s="28" t="s">
        <v>32</v>
      </c>
      <c r="C19" s="16">
        <v>3600</v>
      </c>
      <c r="D19" s="17">
        <v>4262</v>
      </c>
      <c r="E19" s="17">
        <v>4181</v>
      </c>
      <c r="F19" s="17">
        <v>4181</v>
      </c>
      <c r="G19" s="17">
        <v>4182</v>
      </c>
      <c r="H19" s="17">
        <v>2905</v>
      </c>
      <c r="I19" s="17">
        <v>3453</v>
      </c>
      <c r="J19" s="17"/>
      <c r="K19" s="17"/>
      <c r="L19" s="17"/>
      <c r="M19" s="17"/>
      <c r="N19" s="21">
        <v>2305</v>
      </c>
      <c r="O19" s="73">
        <f>SUM(C19:N19)</f>
        <v>29069</v>
      </c>
    </row>
    <row r="20" spans="1:17" ht="17.25" thickTop="1">
      <c r="A20" s="131" t="s">
        <v>22</v>
      </c>
      <c r="B20" s="31" t="s">
        <v>20</v>
      </c>
      <c r="C20" s="67">
        <f t="shared" ref="C20:O20" si="4">SUM(C4,C8,C12,C16)</f>
        <v>2009799</v>
      </c>
      <c r="D20" s="68">
        <f t="shared" si="4"/>
        <v>1779000</v>
      </c>
      <c r="E20" s="68">
        <f t="shared" si="4"/>
        <v>2235000</v>
      </c>
      <c r="F20" s="68">
        <f t="shared" si="4"/>
        <v>1992000</v>
      </c>
      <c r="G20" s="68">
        <f t="shared" si="4"/>
        <v>1901000</v>
      </c>
      <c r="H20" s="68">
        <f t="shared" si="4"/>
        <v>1831000</v>
      </c>
      <c r="I20" s="68">
        <f t="shared" si="4"/>
        <v>1965000</v>
      </c>
      <c r="J20" s="68">
        <f t="shared" si="4"/>
        <v>1076000</v>
      </c>
      <c r="K20" s="68">
        <f t="shared" si="4"/>
        <v>1511221</v>
      </c>
      <c r="L20" s="68">
        <f t="shared" si="4"/>
        <v>1405000</v>
      </c>
      <c r="M20" s="68">
        <f t="shared" si="4"/>
        <v>1325000</v>
      </c>
      <c r="N20" s="69">
        <f t="shared" si="4"/>
        <v>2280000</v>
      </c>
      <c r="O20" s="70">
        <f t="shared" si="4"/>
        <v>21310020</v>
      </c>
      <c r="P20" s="13">
        <f>SUM(O4,O8,O12,O16)</f>
        <v>21310020</v>
      </c>
      <c r="Q20" t="s">
        <v>42</v>
      </c>
    </row>
    <row r="21" spans="1:17">
      <c r="A21" s="120"/>
      <c r="B21" s="28" t="s">
        <v>19</v>
      </c>
      <c r="C21" s="71">
        <f>SUM(C6,C10,C14,C18)</f>
        <v>1149.5524603310241</v>
      </c>
      <c r="D21" s="71">
        <f t="shared" ref="D21:N21" si="5">SUM(D6,D10,D14,D18)</f>
        <v>1007.7964540595711</v>
      </c>
      <c r="E21" s="71">
        <f t="shared" si="5"/>
        <v>1265.5820618567966</v>
      </c>
      <c r="F21" s="71">
        <f t="shared" si="5"/>
        <v>1128.2098910842437</v>
      </c>
      <c r="G21" s="71">
        <f t="shared" si="5"/>
        <v>1076.7009108610773</v>
      </c>
      <c r="H21" s="71">
        <f t="shared" si="5"/>
        <v>1036.5842018645287</v>
      </c>
      <c r="I21" s="71">
        <f t="shared" si="5"/>
        <v>1112.7542082694476</v>
      </c>
      <c r="J21" s="71">
        <f t="shared" si="5"/>
        <v>595.79180509413061</v>
      </c>
      <c r="K21" s="71">
        <f t="shared" si="5"/>
        <v>835.3902708678828</v>
      </c>
      <c r="L21" s="71">
        <f t="shared" si="5"/>
        <v>793.33709768492372</v>
      </c>
      <c r="M21" s="71">
        <f t="shared" si="5"/>
        <v>736.5202890494719</v>
      </c>
      <c r="N21" s="72">
        <f t="shared" si="5"/>
        <v>1220.9172155699043</v>
      </c>
      <c r="O21" s="73">
        <f>SUM(C21:N21)</f>
        <v>11959.136866593002</v>
      </c>
      <c r="P21" s="13">
        <f>SUM(O6,O10,O14,O18)</f>
        <v>11959.136866593002</v>
      </c>
      <c r="Q21" t="s">
        <v>41</v>
      </c>
    </row>
    <row r="22" spans="1:17" ht="17.25" thickBot="1">
      <c r="A22" s="121"/>
      <c r="B22" s="46" t="s">
        <v>32</v>
      </c>
      <c r="C22" s="74">
        <f>SUM(C7,C11,C15,C19)</f>
        <v>9531</v>
      </c>
      <c r="D22" s="74">
        <f t="shared" ref="D22:N22" si="6">SUM(D7,D11,D15,D19)</f>
        <v>8820</v>
      </c>
      <c r="E22" s="74">
        <f t="shared" si="6"/>
        <v>10884</v>
      </c>
      <c r="F22" s="74">
        <f t="shared" si="6"/>
        <v>9628</v>
      </c>
      <c r="G22" s="74">
        <f t="shared" si="6"/>
        <v>10329</v>
      </c>
      <c r="H22" s="74">
        <f t="shared" si="6"/>
        <v>8788</v>
      </c>
      <c r="I22" s="74">
        <f t="shared" si="6"/>
        <v>9289</v>
      </c>
      <c r="J22" s="74">
        <f t="shared" si="6"/>
        <v>4238</v>
      </c>
      <c r="K22" s="74">
        <f t="shared" si="6"/>
        <v>7260</v>
      </c>
      <c r="L22" s="74">
        <f t="shared" si="6"/>
        <v>6620</v>
      </c>
      <c r="M22" s="74">
        <f t="shared" si="6"/>
        <v>5613</v>
      </c>
      <c r="N22" s="75">
        <f t="shared" si="6"/>
        <v>9696</v>
      </c>
      <c r="O22" s="76">
        <f>SUM(C22:N22)</f>
        <v>100696</v>
      </c>
      <c r="P22" s="13">
        <f>SUM(O7,O11,O15,O19)</f>
        <v>100696</v>
      </c>
      <c r="Q22" t="s">
        <v>40</v>
      </c>
    </row>
    <row r="23" spans="1:17" ht="17.25" thickTop="1">
      <c r="D23" s="134" t="s">
        <v>36</v>
      </c>
      <c r="E23" s="135"/>
      <c r="F23" s="135"/>
      <c r="G23" s="135"/>
      <c r="H23" s="135"/>
      <c r="I23" s="135"/>
      <c r="J23" s="135"/>
      <c r="K23" s="135"/>
    </row>
  </sheetData>
  <mergeCells count="7">
    <mergeCell ref="D23:K23"/>
    <mergeCell ref="A2:F2"/>
    <mergeCell ref="A20:A22"/>
    <mergeCell ref="A4:A7"/>
    <mergeCell ref="A8:A11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2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24" sqref="C24"/>
    </sheetView>
  </sheetViews>
  <sheetFormatPr defaultRowHeight="16.5"/>
  <cols>
    <col min="2" max="2" width="12.625" bestFit="1" customWidth="1"/>
    <col min="3" max="6" width="11.375" bestFit="1" customWidth="1"/>
    <col min="7" max="10" width="10.25" customWidth="1"/>
    <col min="11" max="11" width="9.875" bestFit="1" customWidth="1"/>
    <col min="12" max="14" width="11.375" bestFit="1" customWidth="1"/>
    <col min="15" max="15" width="12.625" bestFit="1" customWidth="1"/>
    <col min="16" max="16" width="11" bestFit="1" customWidth="1"/>
  </cols>
  <sheetData>
    <row r="1" spans="1:15">
      <c r="A1" s="136" t="s">
        <v>34</v>
      </c>
      <c r="B1" s="136"/>
      <c r="C1" s="136"/>
      <c r="D1" s="136"/>
      <c r="E1" s="136"/>
      <c r="F1" s="14"/>
      <c r="G1" s="14"/>
      <c r="H1" s="14"/>
      <c r="I1" s="14"/>
      <c r="J1" s="14"/>
    </row>
    <row r="2" spans="1:15" ht="17.25" thickBot="1">
      <c r="A2" s="10" t="s">
        <v>0</v>
      </c>
      <c r="B2" s="26" t="s">
        <v>21</v>
      </c>
      <c r="C2" s="47" t="s">
        <v>24</v>
      </c>
      <c r="D2" s="10" t="s">
        <v>25</v>
      </c>
      <c r="E2" s="10" t="s">
        <v>26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</row>
    <row r="3" spans="1:15" ht="17.25" thickTop="1">
      <c r="A3" s="32" t="s">
        <v>4</v>
      </c>
      <c r="B3" s="27" t="s">
        <v>20</v>
      </c>
      <c r="C3" s="48">
        <v>248000</v>
      </c>
      <c r="D3" s="34">
        <v>90000</v>
      </c>
      <c r="E3" s="34">
        <v>186000</v>
      </c>
      <c r="F3" s="34">
        <v>104000</v>
      </c>
      <c r="G3" s="34">
        <v>191000</v>
      </c>
      <c r="H3" s="34">
        <v>305000</v>
      </c>
      <c r="I3" s="34">
        <v>309000</v>
      </c>
      <c r="J3" s="34">
        <v>646000</v>
      </c>
      <c r="K3" s="35">
        <v>906000</v>
      </c>
      <c r="L3" s="35">
        <v>660000</v>
      </c>
      <c r="M3" s="35">
        <v>791000</v>
      </c>
      <c r="N3" s="36">
        <v>834000</v>
      </c>
      <c r="O3" s="57">
        <f>SUM(C3:N3)</f>
        <v>5270000</v>
      </c>
    </row>
    <row r="4" spans="1:15">
      <c r="A4" s="24" t="s">
        <v>23</v>
      </c>
      <c r="B4" s="27" t="s">
        <v>18</v>
      </c>
      <c r="C4" s="48">
        <v>1720</v>
      </c>
      <c r="D4" s="34">
        <v>1720</v>
      </c>
      <c r="E4" s="34">
        <v>1720</v>
      </c>
      <c r="F4" s="34">
        <v>1720</v>
      </c>
      <c r="G4" s="34">
        <v>1720</v>
      </c>
      <c r="H4" s="34">
        <v>1720</v>
      </c>
      <c r="I4" s="34">
        <v>1720</v>
      </c>
      <c r="J4" s="34">
        <v>1720</v>
      </c>
      <c r="K4" s="34">
        <v>1720</v>
      </c>
      <c r="L4" s="34">
        <v>1720</v>
      </c>
      <c r="M4" s="34">
        <v>1720</v>
      </c>
      <c r="N4" s="36">
        <v>1720</v>
      </c>
      <c r="O4" s="57"/>
    </row>
    <row r="5" spans="1:15">
      <c r="A5" s="122" t="s">
        <v>43</v>
      </c>
      <c r="B5" s="28" t="s">
        <v>19</v>
      </c>
      <c r="C5" s="42">
        <f>SUM(C3/C4)</f>
        <v>144.18604651162789</v>
      </c>
      <c r="D5" s="37">
        <f t="shared" ref="D5:N5" si="0">SUM(D3/D4)</f>
        <v>52.325581395348834</v>
      </c>
      <c r="E5" s="37">
        <f t="shared" si="0"/>
        <v>108.13953488372093</v>
      </c>
      <c r="F5" s="37">
        <f t="shared" si="0"/>
        <v>60.465116279069768</v>
      </c>
      <c r="G5" s="37">
        <f t="shared" si="0"/>
        <v>111.04651162790698</v>
      </c>
      <c r="H5" s="37">
        <f t="shared" si="0"/>
        <v>177.32558139534885</v>
      </c>
      <c r="I5" s="37">
        <f t="shared" si="0"/>
        <v>179.65116279069767</v>
      </c>
      <c r="J5" s="37">
        <f t="shared" si="0"/>
        <v>375.58139534883719</v>
      </c>
      <c r="K5" s="37">
        <f t="shared" si="0"/>
        <v>526.74418604651157</v>
      </c>
      <c r="L5" s="37">
        <f t="shared" si="0"/>
        <v>383.72093023255815</v>
      </c>
      <c r="M5" s="37">
        <f t="shared" si="0"/>
        <v>459.88372093023258</v>
      </c>
      <c r="N5" s="37">
        <f t="shared" si="0"/>
        <v>484.88372093023258</v>
      </c>
      <c r="O5" s="58">
        <f>SUM(C5:N5)</f>
        <v>3063.9534883720935</v>
      </c>
    </row>
    <row r="6" spans="1:15" ht="17.25" thickBot="1">
      <c r="A6" s="124"/>
      <c r="B6" s="29" t="s">
        <v>33</v>
      </c>
      <c r="C6" s="40">
        <v>1314</v>
      </c>
      <c r="D6" s="39">
        <v>424</v>
      </c>
      <c r="E6" s="39">
        <v>456</v>
      </c>
      <c r="F6" s="39">
        <v>575</v>
      </c>
      <c r="G6" s="39">
        <v>806</v>
      </c>
      <c r="H6" s="39">
        <v>1406</v>
      </c>
      <c r="I6" s="39">
        <v>791</v>
      </c>
      <c r="J6" s="39">
        <v>2390</v>
      </c>
      <c r="K6" s="39">
        <v>3517</v>
      </c>
      <c r="L6" s="40">
        <v>2983</v>
      </c>
      <c r="M6" s="40">
        <v>2990</v>
      </c>
      <c r="N6" s="40">
        <v>3517</v>
      </c>
      <c r="O6" s="59">
        <f>SUM(C6:N6)</f>
        <v>21169</v>
      </c>
    </row>
    <row r="7" spans="1:15" ht="17.25" thickTop="1">
      <c r="A7" s="137" t="s">
        <v>2</v>
      </c>
      <c r="B7" s="27" t="s">
        <v>20</v>
      </c>
      <c r="C7" s="48">
        <v>193000</v>
      </c>
      <c r="D7" s="34">
        <v>157000</v>
      </c>
      <c r="E7" s="34">
        <v>234000</v>
      </c>
      <c r="F7" s="34">
        <v>168000</v>
      </c>
      <c r="G7" s="34">
        <v>164000</v>
      </c>
      <c r="H7" s="34">
        <v>200000</v>
      </c>
      <c r="I7" s="34">
        <v>78000</v>
      </c>
      <c r="J7" s="34">
        <v>184000</v>
      </c>
      <c r="K7" s="35">
        <v>371583</v>
      </c>
      <c r="L7" s="35">
        <v>348000</v>
      </c>
      <c r="M7" s="35">
        <v>233000</v>
      </c>
      <c r="N7" s="36">
        <v>388721</v>
      </c>
      <c r="O7" s="57">
        <f>SUM(C7:N7)</f>
        <v>2719304</v>
      </c>
    </row>
    <row r="8" spans="1:15">
      <c r="A8" s="123"/>
      <c r="B8" s="27" t="s">
        <v>18</v>
      </c>
      <c r="C8" s="49">
        <v>1720</v>
      </c>
      <c r="D8" s="41">
        <v>1720</v>
      </c>
      <c r="E8" s="41">
        <v>1720</v>
      </c>
      <c r="F8" s="41">
        <v>1720</v>
      </c>
      <c r="G8" s="41">
        <v>1720</v>
      </c>
      <c r="H8" s="41">
        <v>1720</v>
      </c>
      <c r="I8" s="41">
        <v>1720</v>
      </c>
      <c r="J8" s="41">
        <v>1720</v>
      </c>
      <c r="K8" s="41">
        <v>1720</v>
      </c>
      <c r="L8" s="41">
        <v>1720</v>
      </c>
      <c r="M8" s="41">
        <v>1720</v>
      </c>
      <c r="N8" s="41">
        <v>1720</v>
      </c>
      <c r="O8" s="60"/>
    </row>
    <row r="9" spans="1:15">
      <c r="A9" s="123"/>
      <c r="B9" s="28" t="s">
        <v>19</v>
      </c>
      <c r="C9" s="42">
        <f>SUM(C7/C8)</f>
        <v>112.20930232558139</v>
      </c>
      <c r="D9" s="37">
        <f t="shared" ref="D9:N9" si="1">SUM(D7/D8)</f>
        <v>91.279069767441854</v>
      </c>
      <c r="E9" s="37">
        <f t="shared" si="1"/>
        <v>136.04651162790697</v>
      </c>
      <c r="F9" s="37">
        <f t="shared" si="1"/>
        <v>97.674418604651166</v>
      </c>
      <c r="G9" s="37">
        <f t="shared" si="1"/>
        <v>95.348837209302332</v>
      </c>
      <c r="H9" s="37">
        <f t="shared" si="1"/>
        <v>116.27906976744185</v>
      </c>
      <c r="I9" s="37">
        <f t="shared" si="1"/>
        <v>45.348837209302324</v>
      </c>
      <c r="J9" s="37">
        <f t="shared" si="1"/>
        <v>106.97674418604652</v>
      </c>
      <c r="K9" s="37">
        <f t="shared" si="1"/>
        <v>216.03662790697675</v>
      </c>
      <c r="L9" s="37">
        <f t="shared" si="1"/>
        <v>202.32558139534885</v>
      </c>
      <c r="M9" s="37">
        <f t="shared" si="1"/>
        <v>135.46511627906978</v>
      </c>
      <c r="N9" s="37">
        <f t="shared" si="1"/>
        <v>226.00058139534883</v>
      </c>
      <c r="O9" s="58">
        <f>SUM(C9:N9)</f>
        <v>1580.9906976744187</v>
      </c>
    </row>
    <row r="10" spans="1:15" ht="17.25" thickBot="1">
      <c r="A10" s="124"/>
      <c r="B10" s="29" t="s">
        <v>33</v>
      </c>
      <c r="C10" s="40">
        <v>1290</v>
      </c>
      <c r="D10" s="39">
        <v>767</v>
      </c>
      <c r="E10" s="39">
        <v>1554</v>
      </c>
      <c r="F10" s="39">
        <v>677</v>
      </c>
      <c r="G10" s="39">
        <v>846</v>
      </c>
      <c r="H10" s="39">
        <v>1016</v>
      </c>
      <c r="I10" s="39">
        <v>332</v>
      </c>
      <c r="J10" s="39">
        <v>791</v>
      </c>
      <c r="K10" s="40">
        <v>1779</v>
      </c>
      <c r="L10" s="40">
        <v>1454</v>
      </c>
      <c r="M10" s="40">
        <v>1150</v>
      </c>
      <c r="N10" s="40">
        <v>2413</v>
      </c>
      <c r="O10" s="59">
        <f>SUM(C10:N10)</f>
        <v>14069</v>
      </c>
    </row>
    <row r="11" spans="1:15" ht="17.25" thickTop="1">
      <c r="A11" s="137" t="s">
        <v>3</v>
      </c>
      <c r="B11" s="27" t="s">
        <v>20</v>
      </c>
      <c r="C11" s="48">
        <v>176000</v>
      </c>
      <c r="D11" s="34">
        <v>176000</v>
      </c>
      <c r="E11" s="34">
        <v>176000</v>
      </c>
      <c r="F11" s="34">
        <v>176000</v>
      </c>
      <c r="G11" s="34">
        <v>176000</v>
      </c>
      <c r="H11" s="34">
        <v>176000</v>
      </c>
      <c r="I11" s="34">
        <v>176000</v>
      </c>
      <c r="J11" s="34">
        <v>176000</v>
      </c>
      <c r="K11" s="35">
        <v>183000</v>
      </c>
      <c r="L11" s="35">
        <v>118000</v>
      </c>
      <c r="M11" s="35">
        <v>176000</v>
      </c>
      <c r="N11" s="36">
        <v>227000</v>
      </c>
      <c r="O11" s="57">
        <f>SUM(C11:N11)</f>
        <v>2112000</v>
      </c>
    </row>
    <row r="12" spans="1:15">
      <c r="A12" s="123"/>
      <c r="B12" s="27" t="s">
        <v>18</v>
      </c>
      <c r="C12" s="48">
        <v>1720</v>
      </c>
      <c r="D12" s="34">
        <v>1720</v>
      </c>
      <c r="E12" s="34">
        <v>1720</v>
      </c>
      <c r="F12" s="34">
        <v>1720</v>
      </c>
      <c r="G12" s="34">
        <v>1720</v>
      </c>
      <c r="H12" s="34">
        <v>1720</v>
      </c>
      <c r="I12" s="34">
        <v>1720</v>
      </c>
      <c r="J12" s="34">
        <v>1720</v>
      </c>
      <c r="K12" s="35">
        <v>1720</v>
      </c>
      <c r="L12" s="35">
        <v>1720</v>
      </c>
      <c r="M12" s="35">
        <v>1720</v>
      </c>
      <c r="N12" s="35">
        <v>1720</v>
      </c>
      <c r="O12" s="57"/>
    </row>
    <row r="13" spans="1:15">
      <c r="A13" s="123"/>
      <c r="B13" s="28" t="s">
        <v>19</v>
      </c>
      <c r="C13" s="42">
        <f>SUM(C11/C12)</f>
        <v>102.32558139534883</v>
      </c>
      <c r="D13" s="37">
        <f t="shared" ref="D13:J13" si="2">SUM(D11/D12)</f>
        <v>102.32558139534883</v>
      </c>
      <c r="E13" s="37">
        <f t="shared" si="2"/>
        <v>102.32558139534883</v>
      </c>
      <c r="F13" s="37">
        <f t="shared" si="2"/>
        <v>102.32558139534883</v>
      </c>
      <c r="G13" s="37">
        <f t="shared" si="2"/>
        <v>102.32558139534883</v>
      </c>
      <c r="H13" s="37">
        <f t="shared" si="2"/>
        <v>102.32558139534883</v>
      </c>
      <c r="I13" s="37">
        <f t="shared" si="2"/>
        <v>102.32558139534883</v>
      </c>
      <c r="J13" s="37">
        <f t="shared" si="2"/>
        <v>102.32558139534883</v>
      </c>
      <c r="K13" s="42">
        <f>SUM(K11/K12)</f>
        <v>106.3953488372093</v>
      </c>
      <c r="L13" s="42">
        <f t="shared" ref="L13:N13" si="3">SUM(L11/L12)</f>
        <v>68.604651162790702</v>
      </c>
      <c r="M13" s="42">
        <f t="shared" si="3"/>
        <v>102.32558139534883</v>
      </c>
      <c r="N13" s="42">
        <f t="shared" si="3"/>
        <v>131.97674418604652</v>
      </c>
      <c r="O13" s="58">
        <f>SUM(C13:N13)</f>
        <v>1227.9069767441861</v>
      </c>
    </row>
    <row r="14" spans="1:15" ht="17.25" thickBot="1">
      <c r="A14" s="124"/>
      <c r="B14" s="29" t="s">
        <v>33</v>
      </c>
      <c r="C14" s="40">
        <v>918</v>
      </c>
      <c r="D14" s="38">
        <v>918</v>
      </c>
      <c r="E14" s="38">
        <v>918</v>
      </c>
      <c r="F14" s="38">
        <v>918</v>
      </c>
      <c r="G14" s="38">
        <v>918</v>
      </c>
      <c r="H14" s="38">
        <v>918</v>
      </c>
      <c r="I14" s="38">
        <v>918</v>
      </c>
      <c r="J14" s="38">
        <v>918</v>
      </c>
      <c r="K14" s="40">
        <v>1310</v>
      </c>
      <c r="L14" s="40">
        <v>916</v>
      </c>
      <c r="M14" s="40">
        <v>917</v>
      </c>
      <c r="N14" s="40">
        <v>916</v>
      </c>
      <c r="O14" s="59">
        <f>SUM(C14:N14)</f>
        <v>11403</v>
      </c>
    </row>
    <row r="15" spans="1:15" ht="17.25" thickTop="1">
      <c r="A15" s="137" t="s">
        <v>1</v>
      </c>
      <c r="B15" s="27" t="s">
        <v>20</v>
      </c>
      <c r="C15" s="48">
        <v>645000</v>
      </c>
      <c r="D15" s="34">
        <v>645000</v>
      </c>
      <c r="E15" s="34">
        <v>645000</v>
      </c>
      <c r="F15" s="34">
        <v>645000</v>
      </c>
      <c r="G15" s="34">
        <v>645000</v>
      </c>
      <c r="H15" s="34">
        <v>645000</v>
      </c>
      <c r="I15" s="34">
        <v>645000</v>
      </c>
      <c r="J15" s="34">
        <v>645000</v>
      </c>
      <c r="K15" s="35">
        <v>586906</v>
      </c>
      <c r="L15" s="35">
        <v>533000</v>
      </c>
      <c r="M15" s="35">
        <v>831000</v>
      </c>
      <c r="N15" s="36">
        <v>626000</v>
      </c>
      <c r="O15" s="57">
        <f>SUM(C15:N15)</f>
        <v>7736906</v>
      </c>
    </row>
    <row r="16" spans="1:15">
      <c r="A16" s="123"/>
      <c r="B16" s="27" t="s">
        <v>18</v>
      </c>
      <c r="C16" s="49">
        <v>1720</v>
      </c>
      <c r="D16" s="41">
        <v>1720</v>
      </c>
      <c r="E16" s="41">
        <v>1720</v>
      </c>
      <c r="F16" s="41">
        <v>1720</v>
      </c>
      <c r="G16" s="41">
        <v>1720</v>
      </c>
      <c r="H16" s="41">
        <v>1720</v>
      </c>
      <c r="I16" s="41">
        <v>1720</v>
      </c>
      <c r="J16" s="41">
        <v>1720</v>
      </c>
      <c r="K16" s="43">
        <v>1720</v>
      </c>
      <c r="L16" s="43">
        <v>1720</v>
      </c>
      <c r="M16" s="43">
        <v>1720</v>
      </c>
      <c r="N16" s="43">
        <v>1769</v>
      </c>
      <c r="O16" s="57"/>
    </row>
    <row r="17" spans="1:17">
      <c r="A17" s="123"/>
      <c r="B17" s="28" t="s">
        <v>19</v>
      </c>
      <c r="C17" s="42">
        <f>SUM(C15/C16)</f>
        <v>375</v>
      </c>
      <c r="D17" s="37">
        <f t="shared" ref="D17:J17" si="4">SUM(D15/D16)</f>
        <v>375</v>
      </c>
      <c r="E17" s="37">
        <f t="shared" si="4"/>
        <v>375</v>
      </c>
      <c r="F17" s="37">
        <f t="shared" si="4"/>
        <v>375</v>
      </c>
      <c r="G17" s="37">
        <f t="shared" si="4"/>
        <v>375</v>
      </c>
      <c r="H17" s="37">
        <f t="shared" si="4"/>
        <v>375</v>
      </c>
      <c r="I17" s="37">
        <f t="shared" si="4"/>
        <v>375</v>
      </c>
      <c r="J17" s="37">
        <f t="shared" si="4"/>
        <v>375</v>
      </c>
      <c r="K17" s="42">
        <f>SUM(K15/K16)</f>
        <v>341.22441860465113</v>
      </c>
      <c r="L17" s="42">
        <f t="shared" ref="L17:N17" si="5">SUM(L15/L16)</f>
        <v>309.88372093023258</v>
      </c>
      <c r="M17" s="42">
        <f t="shared" si="5"/>
        <v>483.13953488372096</v>
      </c>
      <c r="N17" s="42">
        <f t="shared" si="5"/>
        <v>353.87224420576598</v>
      </c>
      <c r="O17" s="61">
        <f>SUM(C17:N17)</f>
        <v>4488.1199186243712</v>
      </c>
    </row>
    <row r="18" spans="1:17" ht="17.25" thickBot="1">
      <c r="A18" s="123"/>
      <c r="B18" s="28" t="s">
        <v>33</v>
      </c>
      <c r="C18" s="42">
        <v>3450</v>
      </c>
      <c r="D18" s="37">
        <v>3450</v>
      </c>
      <c r="E18" s="37">
        <v>3450</v>
      </c>
      <c r="F18" s="37">
        <v>3450</v>
      </c>
      <c r="G18" s="37">
        <v>3450</v>
      </c>
      <c r="H18" s="37">
        <v>3450</v>
      </c>
      <c r="I18" s="37">
        <v>3450</v>
      </c>
      <c r="J18" s="37">
        <v>3450</v>
      </c>
      <c r="K18" s="42">
        <v>3137</v>
      </c>
      <c r="L18" s="42">
        <v>2852</v>
      </c>
      <c r="M18" s="42">
        <v>5065</v>
      </c>
      <c r="N18" s="42">
        <v>3233</v>
      </c>
      <c r="O18" s="58">
        <f>SUM(C18:N18)</f>
        <v>41887</v>
      </c>
    </row>
    <row r="19" spans="1:17" ht="17.25" thickTop="1">
      <c r="A19" s="140" t="s">
        <v>22</v>
      </c>
      <c r="B19" s="31" t="s">
        <v>20</v>
      </c>
      <c r="C19" s="54">
        <f>SUM(C3,C7,C11,C15)</f>
        <v>1262000</v>
      </c>
      <c r="D19" s="54">
        <f t="shared" ref="D19:N19" si="6">SUM(D3,D7,D11,D15)</f>
        <v>1068000</v>
      </c>
      <c r="E19" s="54">
        <f t="shared" si="6"/>
        <v>1241000</v>
      </c>
      <c r="F19" s="54">
        <f t="shared" si="6"/>
        <v>1093000</v>
      </c>
      <c r="G19" s="54">
        <f t="shared" si="6"/>
        <v>1176000</v>
      </c>
      <c r="H19" s="54">
        <f t="shared" si="6"/>
        <v>1326000</v>
      </c>
      <c r="I19" s="54">
        <f t="shared" si="6"/>
        <v>1208000</v>
      </c>
      <c r="J19" s="54">
        <f t="shared" si="6"/>
        <v>1651000</v>
      </c>
      <c r="K19" s="54">
        <f t="shared" si="6"/>
        <v>2047489</v>
      </c>
      <c r="L19" s="54">
        <f t="shared" si="6"/>
        <v>1659000</v>
      </c>
      <c r="M19" s="54">
        <f t="shared" si="6"/>
        <v>2031000</v>
      </c>
      <c r="N19" s="64">
        <f t="shared" si="6"/>
        <v>2075721</v>
      </c>
      <c r="O19" s="62">
        <f>SUM(C19:N19)</f>
        <v>17838210</v>
      </c>
      <c r="P19" s="33">
        <f>SUM(O3,O7,O11,O15)</f>
        <v>17838210</v>
      </c>
      <c r="Q19" s="19" t="s">
        <v>38</v>
      </c>
    </row>
    <row r="20" spans="1:17">
      <c r="A20" s="123"/>
      <c r="B20" s="28" t="s">
        <v>19</v>
      </c>
      <c r="C20" s="55">
        <f>SUM(C5,C9,C13,C17)</f>
        <v>733.72093023255809</v>
      </c>
      <c r="D20" s="55">
        <f t="shared" ref="D20:N20" si="7">SUM(D5,D9,D13,D17)</f>
        <v>620.93023255813955</v>
      </c>
      <c r="E20" s="55">
        <f t="shared" si="7"/>
        <v>721.51162790697674</v>
      </c>
      <c r="F20" s="55">
        <f t="shared" si="7"/>
        <v>635.46511627906978</v>
      </c>
      <c r="G20" s="55">
        <f t="shared" si="7"/>
        <v>683.7209302325582</v>
      </c>
      <c r="H20" s="55">
        <f t="shared" si="7"/>
        <v>770.93023255813955</v>
      </c>
      <c r="I20" s="55">
        <f t="shared" si="7"/>
        <v>702.32558139534876</v>
      </c>
      <c r="J20" s="55">
        <f t="shared" si="7"/>
        <v>959.88372093023258</v>
      </c>
      <c r="K20" s="55">
        <f t="shared" si="7"/>
        <v>1190.4005813953488</v>
      </c>
      <c r="L20" s="55">
        <f t="shared" si="7"/>
        <v>964.53488372093022</v>
      </c>
      <c r="M20" s="55">
        <f t="shared" si="7"/>
        <v>1180.8139534883721</v>
      </c>
      <c r="N20" s="65">
        <f t="shared" si="7"/>
        <v>1196.7332907173939</v>
      </c>
      <c r="O20" s="58">
        <f>SUM(C20:N20)</f>
        <v>10360.971081415068</v>
      </c>
      <c r="P20" s="13">
        <f>SUM(O5,O9,O13,O17)</f>
        <v>10360.971081415069</v>
      </c>
      <c r="Q20" s="45" t="s">
        <v>39</v>
      </c>
    </row>
    <row r="21" spans="1:17" ht="17.25" thickBot="1">
      <c r="A21" s="138"/>
      <c r="B21" s="46" t="s">
        <v>33</v>
      </c>
      <c r="C21" s="56">
        <f>SUM(C6,C10,C14,C18)</f>
        <v>6972</v>
      </c>
      <c r="D21" s="56">
        <f t="shared" ref="D21:N21" si="8">SUM(D6,D10,D14,D18)</f>
        <v>5559</v>
      </c>
      <c r="E21" s="56">
        <f t="shared" si="8"/>
        <v>6378</v>
      </c>
      <c r="F21" s="56">
        <f t="shared" si="8"/>
        <v>5620</v>
      </c>
      <c r="G21" s="56">
        <f t="shared" si="8"/>
        <v>6020</v>
      </c>
      <c r="H21" s="56">
        <f t="shared" si="8"/>
        <v>6790</v>
      </c>
      <c r="I21" s="56">
        <f t="shared" si="8"/>
        <v>5491</v>
      </c>
      <c r="J21" s="56">
        <f t="shared" si="8"/>
        <v>7549</v>
      </c>
      <c r="K21" s="56">
        <f t="shared" si="8"/>
        <v>9743</v>
      </c>
      <c r="L21" s="56">
        <f t="shared" si="8"/>
        <v>8205</v>
      </c>
      <c r="M21" s="56">
        <f t="shared" si="8"/>
        <v>10122</v>
      </c>
      <c r="N21" s="66">
        <f t="shared" si="8"/>
        <v>10079</v>
      </c>
      <c r="O21" s="63">
        <f>SUM(C21:N21)</f>
        <v>88528</v>
      </c>
      <c r="P21" s="44">
        <f>SUM(O6,O10,O14,O18)</f>
        <v>88528</v>
      </c>
      <c r="Q21" t="s">
        <v>37</v>
      </c>
    </row>
    <row r="22" spans="1:17" ht="17.25" thickTop="1">
      <c r="B22" s="139" t="s">
        <v>44</v>
      </c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</row>
  </sheetData>
  <mergeCells count="7">
    <mergeCell ref="B22:O22"/>
    <mergeCell ref="A19:A21"/>
    <mergeCell ref="A5:A6"/>
    <mergeCell ref="A15:A18"/>
    <mergeCell ref="A1:E1"/>
    <mergeCell ref="A7:A10"/>
    <mergeCell ref="A11:A1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2012년 주유내역</vt:lpstr>
      <vt:lpstr>2011년 주유내역</vt:lpstr>
      <vt:lpstr>2010년 주유내역</vt:lpstr>
      <vt:lpstr>2009년 주유내역</vt:lpstr>
      <vt:lpstr>Sheet3</vt:lpstr>
      <vt:lpstr>'2012년 주유내역'!Print_Area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2014-06-27T07:42:01Z</dcterms:modified>
</cp:coreProperties>
</file>