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4955" windowHeight="5295" tabRatio="605"/>
  </bookViews>
  <sheets>
    <sheet name="2014년 주유내역" sheetId="4" r:id="rId1"/>
  </sheets>
  <definedNames>
    <definedName name="_xlnm.Print_Area" localSheetId="0">'2014년 주유내역'!$A$1:$O$27</definedName>
  </definedNames>
  <calcPr calcId="145621"/>
</workbook>
</file>

<file path=xl/calcChain.xml><?xml version="1.0" encoding="utf-8"?>
<calcChain xmlns="http://schemas.openxmlformats.org/spreadsheetml/2006/main">
  <c r="C25" i="4" l="1"/>
  <c r="O21" i="4" l="1"/>
  <c r="O17" i="4"/>
  <c r="O13" i="4"/>
  <c r="O9" i="4"/>
  <c r="O5" i="4"/>
  <c r="L24" i="4" l="1"/>
  <c r="M24" i="4"/>
  <c r="N24" i="4"/>
  <c r="J24" i="4"/>
  <c r="K24" i="4"/>
  <c r="I24" i="4"/>
  <c r="O23" i="4"/>
  <c r="O22" i="4"/>
  <c r="N21" i="4"/>
  <c r="M21" i="4"/>
  <c r="L21" i="4"/>
  <c r="K21" i="4"/>
  <c r="J21" i="4"/>
  <c r="I21" i="4"/>
  <c r="O20" i="4"/>
  <c r="N26" i="4"/>
  <c r="M26" i="4"/>
  <c r="L26" i="4"/>
  <c r="K26" i="4"/>
  <c r="J26" i="4"/>
  <c r="I26" i="4"/>
  <c r="H26" i="4"/>
  <c r="G26" i="4"/>
  <c r="F26" i="4"/>
  <c r="E26" i="4"/>
  <c r="D26" i="4"/>
  <c r="C26" i="4"/>
  <c r="N25" i="4"/>
  <c r="M25" i="4"/>
  <c r="L25" i="4"/>
  <c r="K25" i="4"/>
  <c r="J25" i="4"/>
  <c r="I25" i="4"/>
  <c r="H25" i="4"/>
  <c r="G25" i="4"/>
  <c r="F25" i="4"/>
  <c r="E25" i="4"/>
  <c r="D25" i="4"/>
  <c r="H24" i="4"/>
  <c r="G24" i="4"/>
  <c r="F24" i="4"/>
  <c r="E24" i="4"/>
  <c r="D24" i="4"/>
  <c r="C24" i="4"/>
  <c r="O19" i="4"/>
  <c r="I5" i="4"/>
  <c r="E17" i="4"/>
  <c r="F17" i="4"/>
  <c r="G17" i="4"/>
  <c r="H17" i="4"/>
  <c r="I17" i="4"/>
  <c r="J17" i="4"/>
  <c r="K17" i="4"/>
  <c r="L17" i="4"/>
  <c r="M17" i="4"/>
  <c r="N17" i="4"/>
  <c r="N13" i="4"/>
  <c r="M13" i="4"/>
  <c r="L13" i="4"/>
  <c r="K13" i="4"/>
  <c r="J13" i="4"/>
  <c r="I13" i="4"/>
  <c r="H13" i="4"/>
  <c r="G13" i="4"/>
  <c r="F13" i="4"/>
  <c r="E13" i="4"/>
  <c r="E9" i="4"/>
  <c r="F9" i="4"/>
  <c r="G9" i="4"/>
  <c r="H9" i="4"/>
  <c r="I9" i="4"/>
  <c r="J9" i="4"/>
  <c r="K9" i="4"/>
  <c r="M9" i="4"/>
  <c r="N9" i="4"/>
  <c r="N5" i="4"/>
  <c r="M5" i="4"/>
  <c r="L5" i="4"/>
  <c r="K5" i="4"/>
  <c r="J5" i="4"/>
  <c r="H5" i="4"/>
  <c r="G5" i="4"/>
  <c r="F5" i="4"/>
  <c r="E5" i="4"/>
  <c r="D5" i="4"/>
  <c r="D9" i="4"/>
  <c r="D13" i="4"/>
  <c r="D17" i="4"/>
  <c r="C17" i="4"/>
  <c r="C13" i="4"/>
  <c r="C9" i="4"/>
  <c r="C5" i="4"/>
  <c r="O26" i="4" l="1"/>
  <c r="O25" i="4"/>
  <c r="O18" i="4" l="1"/>
  <c r="O16" i="4"/>
  <c r="O15" i="4"/>
  <c r="O14" i="4"/>
  <c r="O12" i="4"/>
  <c r="O11" i="4"/>
  <c r="O8" i="4"/>
  <c r="O7" i="4"/>
  <c r="O4" i="4"/>
  <c r="P26" i="4" l="1"/>
  <c r="O24" i="4"/>
  <c r="P24" i="4"/>
  <c r="O10" i="4"/>
  <c r="O6" i="4"/>
  <c r="P25" i="4" l="1"/>
</calcChain>
</file>

<file path=xl/sharedStrings.xml><?xml version="1.0" encoding="utf-8"?>
<sst xmlns="http://schemas.openxmlformats.org/spreadsheetml/2006/main" count="49" uniqueCount="33">
  <si>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</si>
  <si>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</si>
  <si>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</si>
  <si>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</si>
  <si>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</si>
  <si>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</si>
  <si>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</si>
  <si>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</si>
  <si>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</si>
  <si>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</si>
  <si>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</si>
  <si>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</si>
  <si>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</si>
  <si>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</si>
  <si>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</si>
  <si>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</si>
  <si>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</si>
  <si>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</si>
  <si>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</si>
  <si>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</si>
  <si>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L당≒8.4km</t>
    <phoneticPr fontId="1" type="noConversion"/>
  </si>
  <si>
    <r>
      <t>L당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1,782원</t>
    </r>
    <phoneticPr fontId="1" type="noConversion"/>
  </si>
  <si>
    <r>
      <t>km당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212원</t>
    </r>
    <phoneticPr fontId="1" type="noConversion"/>
  </si>
  <si>
    <t>50허8655
(체어맨)</t>
    <phoneticPr fontId="1" type="noConversion"/>
  </si>
  <si>
    <t>59조8894
(쏘나타)</t>
    <phoneticPr fontId="1" type="noConversion"/>
  </si>
  <si>
    <t>16마2405
(SM5)</t>
    <phoneticPr fontId="1" type="noConversion"/>
  </si>
  <si>
    <t>04가3951
(베르나)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</si>
  <si>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</si>
  <si>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</si>
  <si>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</si>
  <si>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업무용차량  주행거리 및 주유내역(소수점이하 절사)</t>
    <phoneticPr fontId="1" type="noConversion"/>
  </si>
  <si>
    <t>2014년 업무용차량 주행 및 주유 내역</t>
    <phoneticPr fontId="1" type="noConversion"/>
  </si>
  <si>
    <t>13조5124
(하이브리드,
소나타)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</si>
</sst>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76" fontId="4" fillId="0" borderId="12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176" fontId="4" fillId="0" borderId="13" xfId="0" applyNumberFormat="1" applyFont="1" applyBorder="1">
      <alignment vertical="center"/>
    </xf>
    <xf numFmtId="176" fontId="4" fillId="0" borderId="14" xfId="0" applyNumberFormat="1" applyFont="1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11" xfId="0" applyNumberFormat="1" applyFill="1" applyBorder="1">
      <alignment vertical="center"/>
    </xf>
    <xf numFmtId="176" fontId="0" fillId="3" borderId="9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5" xfId="0" applyNumberFormat="1" applyFill="1" applyBorder="1">
      <alignment vertical="center"/>
    </xf>
    <xf numFmtId="176" fontId="0" fillId="3" borderId="15" xfId="0" applyNumberFormat="1" applyFill="1" applyBorder="1">
      <alignment vertical="center"/>
    </xf>
    <xf numFmtId="176" fontId="0" fillId="3" borderId="16" xfId="0" applyNumberForma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4" fillId="0" borderId="0" xfId="0" applyNumberFormat="1" applyFon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176" fontId="0" fillId="0" borderId="7" xfId="0" applyNumberFormat="1" applyBorder="1">
      <alignment vertical="center"/>
    </xf>
    <xf numFmtId="41" fontId="0" fillId="3" borderId="21" xfId="0" applyNumberFormat="1" applyFill="1" applyBorder="1">
      <alignment vertical="center"/>
    </xf>
    <xf numFmtId="176" fontId="0" fillId="3" borderId="22" xfId="0" applyNumberFormat="1" applyFill="1" applyBorder="1">
      <alignment vertical="center"/>
    </xf>
    <xf numFmtId="176" fontId="4" fillId="0" borderId="23" xfId="0" applyNumberFormat="1" applyFont="1" applyBorder="1">
      <alignment vertical="center"/>
    </xf>
    <xf numFmtId="0" fontId="4" fillId="2" borderId="17" xfId="0" applyFont="1" applyFill="1" applyBorder="1" applyAlignment="1">
      <alignment horizontal="center" vertical="center"/>
    </xf>
    <xf numFmtId="176" fontId="4" fillId="0" borderId="24" xfId="0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176" fontId="4" fillId="0" borderId="26" xfId="0" applyNumberFormat="1" applyFont="1" applyBorder="1">
      <alignment vertical="center"/>
    </xf>
    <xf numFmtId="176" fontId="4" fillId="0" borderId="27" xfId="0" applyNumberFormat="1" applyFont="1" applyBorder="1">
      <alignment vertical="center"/>
    </xf>
    <xf numFmtId="176" fontId="4" fillId="0" borderId="28" xfId="0" applyNumberFormat="1" applyFont="1" applyBorder="1">
      <alignment vertical="center"/>
    </xf>
    <xf numFmtId="176" fontId="4" fillId="0" borderId="29" xfId="0" applyNumberFormat="1" applyFont="1" applyBorder="1">
      <alignment vertical="center"/>
    </xf>
    <xf numFmtId="176" fontId="4" fillId="0" borderId="30" xfId="0" applyNumberFormat="1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36" sqref="J36"/>
    </sheetView>
  </sheetViews>
  <sheetFormatPr defaultRowHeight="16.5" x14ac:dyDescent="0.3"/>
  <cols>
    <col min="1" max="1" width="12.875" customWidth="1"/>
    <col min="2" max="2" width="13.125" style="1" bestFit="1" customWidth="1"/>
    <col min="3" max="12" width="11.375" bestFit="1" customWidth="1"/>
    <col min="13" max="13" width="12.75" customWidth="1"/>
    <col min="14" max="14" width="11.375" bestFit="1" customWidth="1"/>
    <col min="15" max="15" width="12.625" bestFit="1" customWidth="1"/>
    <col min="16" max="16" width="11" bestFit="1" customWidth="1"/>
    <col min="17" max="17" width="13.25" customWidth="1"/>
  </cols>
  <sheetData>
    <row r="1" spans="1:16" ht="26.25" x14ac:dyDescent="0.3">
      <c r="A1" s="41" t="s">
        <v>31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6" ht="25.5" customHeight="1" thickBot="1" x14ac:dyDescent="0.35">
      <c r="A2" s="25" t="s">
        <v>30</v>
      </c>
      <c r="B2" s="25"/>
      <c r="C2" s="25"/>
      <c r="D2" s="25"/>
      <c r="E2" s="25"/>
      <c r="F2" s="25"/>
    </row>
    <row r="3" spans="1:16" ht="17.25" thickBot="1" x14ac:dyDescent="0.35">
      <c r="A3" s="33" t="s">
        <v>0</v>
      </c>
      <c r="B3" s="42" t="s">
        <v>17</v>
      </c>
      <c r="C3" s="26" t="s">
        <v>1</v>
      </c>
      <c r="D3" s="27" t="s">
        <v>2</v>
      </c>
      <c r="E3" s="27" t="s">
        <v>3</v>
      </c>
      <c r="F3" s="27" t="s">
        <v>4</v>
      </c>
      <c r="G3" s="27" t="s">
        <v>5</v>
      </c>
      <c r="H3" s="27" t="s">
        <v>6</v>
      </c>
      <c r="I3" s="27" t="s">
        <v>7</v>
      </c>
      <c r="J3" s="27" t="s">
        <v>8</v>
      </c>
      <c r="K3" s="27" t="s">
        <v>9</v>
      </c>
      <c r="L3" s="27" t="s">
        <v>10</v>
      </c>
      <c r="M3" s="27" t="s">
        <v>11</v>
      </c>
      <c r="N3" s="28" t="s">
        <v>12</v>
      </c>
      <c r="O3" s="33" t="s">
        <v>13</v>
      </c>
    </row>
    <row r="4" spans="1:16" x14ac:dyDescent="0.3">
      <c r="A4" s="50" t="s">
        <v>23</v>
      </c>
      <c r="B4" s="43" t="s">
        <v>16</v>
      </c>
      <c r="C4" s="10">
        <v>693959</v>
      </c>
      <c r="D4" s="11">
        <v>851857</v>
      </c>
      <c r="E4" s="11">
        <v>905882</v>
      </c>
      <c r="F4" s="11">
        <v>835089</v>
      </c>
      <c r="G4" s="11">
        <v>449947</v>
      </c>
      <c r="H4" s="11">
        <v>1118169</v>
      </c>
      <c r="I4" s="11">
        <v>1155588</v>
      </c>
      <c r="J4" s="11">
        <v>807543</v>
      </c>
      <c r="K4" s="11">
        <v>584799</v>
      </c>
      <c r="L4" s="11">
        <v>620998</v>
      </c>
      <c r="M4" s="11">
        <v>492191</v>
      </c>
      <c r="N4" s="12">
        <v>457145</v>
      </c>
      <c r="O4" s="34">
        <f t="shared" ref="O4:O16" si="0">SUM(C4:N4)</f>
        <v>8973167</v>
      </c>
    </row>
    <row r="5" spans="1:16" x14ac:dyDescent="0.3">
      <c r="A5" s="51"/>
      <c r="B5" s="44" t="s">
        <v>14</v>
      </c>
      <c r="C5" s="2">
        <f t="shared" ref="C5:N5" si="1">C4/C6</f>
        <v>1906.4807692307693</v>
      </c>
      <c r="D5" s="2">
        <f t="shared" si="1"/>
        <v>1893.0155555555555</v>
      </c>
      <c r="E5" s="2">
        <f t="shared" si="1"/>
        <v>1883.3305613305613</v>
      </c>
      <c r="F5" s="2">
        <f t="shared" si="1"/>
        <v>1868.2080536912752</v>
      </c>
      <c r="G5" s="2">
        <f t="shared" si="1"/>
        <v>1867</v>
      </c>
      <c r="H5" s="2">
        <f t="shared" si="1"/>
        <v>1869.8478260869565</v>
      </c>
      <c r="I5" s="2">
        <f>I4/I6</f>
        <v>1942.164705882353</v>
      </c>
      <c r="J5" s="2">
        <f t="shared" si="1"/>
        <v>1882.3846153846155</v>
      </c>
      <c r="K5" s="2">
        <f t="shared" si="1"/>
        <v>1838.9905660377358</v>
      </c>
      <c r="L5" s="2">
        <f t="shared" si="1"/>
        <v>1842.7240356083087</v>
      </c>
      <c r="M5" s="2">
        <f t="shared" si="1"/>
        <v>1770.4712230215828</v>
      </c>
      <c r="N5" s="29">
        <f t="shared" si="1"/>
        <v>1650.3429602888086</v>
      </c>
      <c r="O5" s="34">
        <f>SUM(C5:N5)</f>
        <v>22214.960872118525</v>
      </c>
    </row>
    <row r="6" spans="1:16" x14ac:dyDescent="0.3">
      <c r="A6" s="51"/>
      <c r="B6" s="45" t="s">
        <v>15</v>
      </c>
      <c r="C6" s="13">
        <v>364</v>
      </c>
      <c r="D6" s="13">
        <v>450</v>
      </c>
      <c r="E6" s="13">
        <v>481</v>
      </c>
      <c r="F6" s="13">
        <v>447</v>
      </c>
      <c r="G6" s="13">
        <v>241</v>
      </c>
      <c r="H6" s="13">
        <v>598</v>
      </c>
      <c r="I6" s="13">
        <v>595</v>
      </c>
      <c r="J6" s="13">
        <v>429</v>
      </c>
      <c r="K6" s="13">
        <v>318</v>
      </c>
      <c r="L6" s="13">
        <v>337</v>
      </c>
      <c r="M6" s="13">
        <v>278</v>
      </c>
      <c r="N6" s="14">
        <v>277</v>
      </c>
      <c r="O6" s="35">
        <f t="shared" si="0"/>
        <v>4815</v>
      </c>
    </row>
    <row r="7" spans="1:16" s="4" customFormat="1" ht="17.25" thickBot="1" x14ac:dyDescent="0.35">
      <c r="A7" s="52"/>
      <c r="B7" s="46" t="s">
        <v>19</v>
      </c>
      <c r="C7" s="15">
        <v>2067</v>
      </c>
      <c r="D7" s="16">
        <v>2836</v>
      </c>
      <c r="E7" s="16">
        <v>3310</v>
      </c>
      <c r="F7" s="16">
        <v>2461</v>
      </c>
      <c r="G7" s="16">
        <v>1688</v>
      </c>
      <c r="H7" s="16">
        <v>4046</v>
      </c>
      <c r="I7" s="16">
        <v>4321</v>
      </c>
      <c r="J7" s="16">
        <v>2703</v>
      </c>
      <c r="K7" s="16">
        <v>2038</v>
      </c>
      <c r="L7" s="16">
        <v>2012</v>
      </c>
      <c r="M7" s="16">
        <v>1869</v>
      </c>
      <c r="N7" s="17">
        <v>1589</v>
      </c>
      <c r="O7" s="36">
        <f t="shared" si="0"/>
        <v>30940</v>
      </c>
    </row>
    <row r="8" spans="1:16" ht="17.25" thickTop="1" x14ac:dyDescent="0.3">
      <c r="A8" s="53" t="s">
        <v>24</v>
      </c>
      <c r="B8" s="43" t="s">
        <v>16</v>
      </c>
      <c r="C8" s="10">
        <v>400663</v>
      </c>
      <c r="D8" s="11">
        <v>168030</v>
      </c>
      <c r="E8" s="11">
        <v>366026</v>
      </c>
      <c r="F8" s="11">
        <v>333165</v>
      </c>
      <c r="G8" s="11">
        <v>214705</v>
      </c>
      <c r="H8" s="11">
        <v>245217</v>
      </c>
      <c r="I8" s="11">
        <v>432662</v>
      </c>
      <c r="J8" s="11">
        <v>274809</v>
      </c>
      <c r="K8" s="11">
        <v>233973</v>
      </c>
      <c r="L8" s="11">
        <v>185659</v>
      </c>
      <c r="M8" s="11">
        <v>184938</v>
      </c>
      <c r="N8" s="12">
        <v>213471</v>
      </c>
      <c r="O8" s="34">
        <f t="shared" si="0"/>
        <v>3253318</v>
      </c>
    </row>
    <row r="9" spans="1:16" x14ac:dyDescent="0.3">
      <c r="A9" s="51"/>
      <c r="B9" s="44" t="s">
        <v>14</v>
      </c>
      <c r="C9" s="2">
        <f t="shared" ref="C9:N9" si="2">C8/C10</f>
        <v>1872.2570093457944</v>
      </c>
      <c r="D9" s="2">
        <f t="shared" si="2"/>
        <v>1867</v>
      </c>
      <c r="E9" s="2">
        <f t="shared" si="2"/>
        <v>1867.4795918367347</v>
      </c>
      <c r="F9" s="2">
        <f t="shared" si="2"/>
        <v>1861.2569832402235</v>
      </c>
      <c r="G9" s="2">
        <f t="shared" si="2"/>
        <v>1867</v>
      </c>
      <c r="H9" s="2">
        <f t="shared" si="2"/>
        <v>1871.8854961832062</v>
      </c>
      <c r="I9" s="2">
        <f t="shared" si="2"/>
        <v>1906</v>
      </c>
      <c r="J9" s="2">
        <f t="shared" si="2"/>
        <v>1882.2534246575342</v>
      </c>
      <c r="K9" s="2">
        <f t="shared" si="2"/>
        <v>1827.9140625</v>
      </c>
      <c r="L9" s="2">
        <v>1752</v>
      </c>
      <c r="M9" s="2">
        <f t="shared" si="2"/>
        <v>1712.3888888888889</v>
      </c>
      <c r="N9" s="29">
        <f t="shared" si="2"/>
        <v>1642.0846153846153</v>
      </c>
      <c r="O9" s="34">
        <f>SUM(C9:N9)</f>
        <v>21929.520072036998</v>
      </c>
    </row>
    <row r="10" spans="1:16" x14ac:dyDescent="0.3">
      <c r="A10" s="51"/>
      <c r="B10" s="45" t="s">
        <v>15</v>
      </c>
      <c r="C10" s="13">
        <v>214</v>
      </c>
      <c r="D10" s="13">
        <v>90</v>
      </c>
      <c r="E10" s="13">
        <v>196</v>
      </c>
      <c r="F10" s="13">
        <v>179</v>
      </c>
      <c r="G10" s="13">
        <v>115</v>
      </c>
      <c r="H10" s="13">
        <v>131</v>
      </c>
      <c r="I10" s="13">
        <v>227</v>
      </c>
      <c r="J10" s="13">
        <v>146</v>
      </c>
      <c r="K10" s="13">
        <v>128</v>
      </c>
      <c r="L10" s="13">
        <v>106</v>
      </c>
      <c r="M10" s="13">
        <v>108</v>
      </c>
      <c r="N10" s="14">
        <v>130</v>
      </c>
      <c r="O10" s="35">
        <f t="shared" si="0"/>
        <v>1770</v>
      </c>
      <c r="P10" s="4"/>
    </row>
    <row r="11" spans="1:16" s="4" customFormat="1" ht="17.25" thickBot="1" x14ac:dyDescent="0.35">
      <c r="A11" s="52"/>
      <c r="B11" s="46" t="s">
        <v>19</v>
      </c>
      <c r="C11" s="15">
        <v>1796</v>
      </c>
      <c r="D11" s="16">
        <v>1013</v>
      </c>
      <c r="E11" s="16">
        <v>2333</v>
      </c>
      <c r="F11" s="16">
        <v>1471</v>
      </c>
      <c r="G11" s="16">
        <v>1355</v>
      </c>
      <c r="H11" s="16">
        <v>1340</v>
      </c>
      <c r="I11" s="16">
        <v>2224</v>
      </c>
      <c r="J11" s="16">
        <v>1292</v>
      </c>
      <c r="K11" s="16">
        <v>743</v>
      </c>
      <c r="L11" s="16">
        <v>963</v>
      </c>
      <c r="M11" s="16">
        <v>944</v>
      </c>
      <c r="N11" s="17">
        <v>1134</v>
      </c>
      <c r="O11" s="36">
        <f t="shared" si="0"/>
        <v>16608</v>
      </c>
      <c r="P11"/>
    </row>
    <row r="12" spans="1:16" ht="17.25" thickTop="1" x14ac:dyDescent="0.3">
      <c r="A12" s="53" t="s">
        <v>26</v>
      </c>
      <c r="B12" s="43" t="s">
        <v>16</v>
      </c>
      <c r="C12" s="10">
        <v>131478</v>
      </c>
      <c r="D12" s="11">
        <v>213000</v>
      </c>
      <c r="E12" s="11">
        <v>266301</v>
      </c>
      <c r="F12" s="11">
        <v>106419</v>
      </c>
      <c r="G12" s="11">
        <v>104552</v>
      </c>
      <c r="H12" s="11">
        <v>275788</v>
      </c>
      <c r="I12" s="11">
        <v>206000</v>
      </c>
      <c r="J12" s="11">
        <v>135000</v>
      </c>
      <c r="K12" s="11">
        <v>73800</v>
      </c>
      <c r="L12" s="11">
        <v>76608</v>
      </c>
      <c r="M12" s="11">
        <v>67705</v>
      </c>
      <c r="N12" s="12">
        <v>107456</v>
      </c>
      <c r="O12" s="34">
        <f t="shared" si="0"/>
        <v>1764107</v>
      </c>
    </row>
    <row r="13" spans="1:16" x14ac:dyDescent="0.3">
      <c r="A13" s="51"/>
      <c r="B13" s="44" t="s">
        <v>14</v>
      </c>
      <c r="C13" s="2">
        <f t="shared" ref="C13:N13" si="3">C12/C14</f>
        <v>1878.2571428571428</v>
      </c>
      <c r="D13" s="2">
        <f t="shared" si="3"/>
        <v>1918.918918918919</v>
      </c>
      <c r="E13" s="2">
        <f t="shared" si="3"/>
        <v>1875.3591549295775</v>
      </c>
      <c r="F13" s="2">
        <f t="shared" si="3"/>
        <v>1867</v>
      </c>
      <c r="G13" s="2">
        <f t="shared" si="3"/>
        <v>1867</v>
      </c>
      <c r="H13" s="2">
        <f t="shared" si="3"/>
        <v>1863.4324324324325</v>
      </c>
      <c r="I13" s="2">
        <f t="shared" si="3"/>
        <v>1889.9082568807339</v>
      </c>
      <c r="J13" s="2">
        <f t="shared" si="3"/>
        <v>1824.3243243243244</v>
      </c>
      <c r="K13" s="2">
        <f t="shared" si="3"/>
        <v>1845</v>
      </c>
      <c r="L13" s="2">
        <f t="shared" si="3"/>
        <v>1824</v>
      </c>
      <c r="M13" s="2">
        <f t="shared" si="3"/>
        <v>1692.625</v>
      </c>
      <c r="N13" s="29">
        <f t="shared" si="3"/>
        <v>1628.121212121212</v>
      </c>
      <c r="O13" s="34">
        <f>SUM(C13:N13)</f>
        <v>21973.946442464341</v>
      </c>
    </row>
    <row r="14" spans="1:16" x14ac:dyDescent="0.3">
      <c r="A14" s="51"/>
      <c r="B14" s="45" t="s">
        <v>15</v>
      </c>
      <c r="C14" s="13">
        <v>70</v>
      </c>
      <c r="D14" s="13">
        <v>111</v>
      </c>
      <c r="E14" s="13">
        <v>142</v>
      </c>
      <c r="F14" s="13">
        <v>57</v>
      </c>
      <c r="G14" s="13">
        <v>56</v>
      </c>
      <c r="H14" s="13">
        <v>148</v>
      </c>
      <c r="I14" s="13">
        <v>109</v>
      </c>
      <c r="J14" s="13">
        <v>74</v>
      </c>
      <c r="K14" s="13">
        <v>40</v>
      </c>
      <c r="L14" s="13">
        <v>42</v>
      </c>
      <c r="M14" s="13">
        <v>40</v>
      </c>
      <c r="N14" s="14">
        <v>66</v>
      </c>
      <c r="O14" s="35">
        <f t="shared" si="0"/>
        <v>955</v>
      </c>
    </row>
    <row r="15" spans="1:16" s="4" customFormat="1" ht="17.25" thickBot="1" x14ac:dyDescent="0.35">
      <c r="A15" s="52"/>
      <c r="B15" s="46" t="s">
        <v>19</v>
      </c>
      <c r="C15" s="15">
        <v>1211</v>
      </c>
      <c r="D15" s="16">
        <v>1481</v>
      </c>
      <c r="E15" s="16">
        <v>1631</v>
      </c>
      <c r="F15" s="16">
        <v>902</v>
      </c>
      <c r="G15" s="16">
        <v>923</v>
      </c>
      <c r="H15" s="16">
        <v>1620</v>
      </c>
      <c r="I15" s="16">
        <v>1092</v>
      </c>
      <c r="J15" s="16">
        <v>1124</v>
      </c>
      <c r="K15" s="16">
        <v>373</v>
      </c>
      <c r="L15" s="16">
        <v>394</v>
      </c>
      <c r="M15" s="16">
        <v>205</v>
      </c>
      <c r="N15" s="30">
        <v>555</v>
      </c>
      <c r="O15" s="36">
        <f t="shared" si="0"/>
        <v>11511</v>
      </c>
    </row>
    <row r="16" spans="1:16" ht="17.25" thickTop="1" x14ac:dyDescent="0.3">
      <c r="A16" s="53" t="s">
        <v>25</v>
      </c>
      <c r="B16" s="47" t="s">
        <v>27</v>
      </c>
      <c r="C16" s="18">
        <v>587886</v>
      </c>
      <c r="D16" s="19">
        <v>625115</v>
      </c>
      <c r="E16" s="19">
        <v>706996</v>
      </c>
      <c r="F16" s="19">
        <v>687256</v>
      </c>
      <c r="G16" s="19">
        <v>613000</v>
      </c>
      <c r="H16" s="19">
        <v>521000</v>
      </c>
      <c r="I16" s="19">
        <v>756000</v>
      </c>
      <c r="J16" s="19">
        <v>672000</v>
      </c>
      <c r="K16" s="19">
        <v>397000</v>
      </c>
      <c r="L16" s="19">
        <v>491000</v>
      </c>
      <c r="M16" s="19">
        <v>793040</v>
      </c>
      <c r="N16" s="31">
        <v>812456</v>
      </c>
      <c r="O16" s="37">
        <f t="shared" si="0"/>
        <v>7662749</v>
      </c>
    </row>
    <row r="17" spans="1:20" x14ac:dyDescent="0.3">
      <c r="A17" s="51"/>
      <c r="B17" s="44" t="s">
        <v>28</v>
      </c>
      <c r="C17" s="2">
        <f t="shared" ref="C17:N17" si="4">C16/C18</f>
        <v>1896.4064516129033</v>
      </c>
      <c r="D17" s="2">
        <f t="shared" si="4"/>
        <v>1888.5649546827794</v>
      </c>
      <c r="E17" s="2">
        <f t="shared" si="4"/>
        <v>1895.43163538874</v>
      </c>
      <c r="F17" s="2">
        <f t="shared" si="4"/>
        <v>1857.4486486486487</v>
      </c>
      <c r="G17" s="2">
        <f t="shared" si="4"/>
        <v>1857.5757575757575</v>
      </c>
      <c r="H17" s="2">
        <f t="shared" si="4"/>
        <v>1809.0277777777778</v>
      </c>
      <c r="I17" s="2">
        <f t="shared" si="4"/>
        <v>1808.6124401913876</v>
      </c>
      <c r="J17" s="2">
        <f t="shared" si="4"/>
        <v>1792</v>
      </c>
      <c r="K17" s="2">
        <f t="shared" si="4"/>
        <v>1812.7853881278538</v>
      </c>
      <c r="L17" s="2">
        <f t="shared" si="4"/>
        <v>1734.982332155477</v>
      </c>
      <c r="M17" s="2">
        <f t="shared" si="4"/>
        <v>1720.2603036876355</v>
      </c>
      <c r="N17" s="29">
        <f t="shared" si="4"/>
        <v>1682.1035196687371</v>
      </c>
      <c r="O17" s="34">
        <f>SUM(C17:N17)</f>
        <v>21755.199209517697</v>
      </c>
    </row>
    <row r="18" spans="1:20" x14ac:dyDescent="0.3">
      <c r="A18" s="51"/>
      <c r="B18" s="45" t="s">
        <v>29</v>
      </c>
      <c r="C18" s="20">
        <v>310</v>
      </c>
      <c r="D18" s="20">
        <v>331</v>
      </c>
      <c r="E18" s="20">
        <v>373</v>
      </c>
      <c r="F18" s="20">
        <v>370</v>
      </c>
      <c r="G18" s="20">
        <v>330</v>
      </c>
      <c r="H18" s="20">
        <v>288</v>
      </c>
      <c r="I18" s="20">
        <v>418</v>
      </c>
      <c r="J18" s="20">
        <v>375</v>
      </c>
      <c r="K18" s="20">
        <v>219</v>
      </c>
      <c r="L18" s="20">
        <v>283</v>
      </c>
      <c r="M18" s="20">
        <v>461</v>
      </c>
      <c r="N18" s="21">
        <v>483</v>
      </c>
      <c r="O18" s="38">
        <f>SUM(C18:N18)</f>
        <v>4241</v>
      </c>
    </row>
    <row r="19" spans="1:20" s="4" customFormat="1" ht="17.25" thickBot="1" x14ac:dyDescent="0.35">
      <c r="A19" s="52"/>
      <c r="B19" s="46" t="s">
        <v>19</v>
      </c>
      <c r="C19" s="15">
        <v>2961</v>
      </c>
      <c r="D19" s="16">
        <v>3820</v>
      </c>
      <c r="E19" s="16">
        <v>3823</v>
      </c>
      <c r="F19" s="16">
        <v>2942</v>
      </c>
      <c r="G19" s="16">
        <v>3082</v>
      </c>
      <c r="H19" s="16">
        <v>2822</v>
      </c>
      <c r="I19" s="16">
        <v>4077</v>
      </c>
      <c r="J19" s="16">
        <v>3960</v>
      </c>
      <c r="K19" s="16">
        <v>2264</v>
      </c>
      <c r="L19" s="16">
        <v>2723</v>
      </c>
      <c r="M19" s="16">
        <v>4619</v>
      </c>
      <c r="N19" s="17">
        <v>4557</v>
      </c>
      <c r="O19" s="36">
        <f>SUM(C19:N19)</f>
        <v>41650</v>
      </c>
      <c r="T19" s="24"/>
    </row>
    <row r="20" spans="1:20" ht="17.25" thickTop="1" x14ac:dyDescent="0.3">
      <c r="A20" s="53" t="s">
        <v>32</v>
      </c>
      <c r="B20" s="47" t="s">
        <v>16</v>
      </c>
      <c r="C20" s="18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361483</v>
      </c>
      <c r="J20" s="19">
        <v>602000</v>
      </c>
      <c r="K20" s="19">
        <v>567000</v>
      </c>
      <c r="L20" s="19">
        <v>467651</v>
      </c>
      <c r="M20" s="19">
        <v>572000</v>
      </c>
      <c r="N20" s="31">
        <v>533000</v>
      </c>
      <c r="O20" s="37">
        <f t="shared" ref="O20" si="5">SUM(C20:N20)</f>
        <v>3103134</v>
      </c>
    </row>
    <row r="21" spans="1:20" x14ac:dyDescent="0.3">
      <c r="A21" s="51"/>
      <c r="B21" s="44" t="s">
        <v>14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f t="shared" ref="I21:N21" si="6">I20/I22</f>
        <v>1807.415</v>
      </c>
      <c r="J21" s="2">
        <f t="shared" si="6"/>
        <v>1824.2424242424242</v>
      </c>
      <c r="K21" s="2">
        <f t="shared" si="6"/>
        <v>1771.875</v>
      </c>
      <c r="L21" s="2">
        <f t="shared" si="6"/>
        <v>1764.7207547169812</v>
      </c>
      <c r="M21" s="2">
        <f t="shared" si="6"/>
        <v>1776.3975155279504</v>
      </c>
      <c r="N21" s="29">
        <f t="shared" si="6"/>
        <v>1692.063492063492</v>
      </c>
      <c r="O21" s="34">
        <f>SUM(C21:N21)</f>
        <v>10636.714186550846</v>
      </c>
    </row>
    <row r="22" spans="1:20" x14ac:dyDescent="0.3">
      <c r="A22" s="51"/>
      <c r="B22" s="45" t="s">
        <v>15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200</v>
      </c>
      <c r="J22" s="20">
        <v>330</v>
      </c>
      <c r="K22" s="20">
        <v>320</v>
      </c>
      <c r="L22" s="20">
        <v>265</v>
      </c>
      <c r="M22" s="20">
        <v>322</v>
      </c>
      <c r="N22" s="21">
        <v>315</v>
      </c>
      <c r="O22" s="38">
        <f>SUM(C22:N22)</f>
        <v>1752</v>
      </c>
    </row>
    <row r="23" spans="1:20" s="4" customFormat="1" ht="17.25" thickBot="1" x14ac:dyDescent="0.35">
      <c r="A23" s="52"/>
      <c r="B23" s="46" t="s">
        <v>19</v>
      </c>
      <c r="C23" s="15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2839</v>
      </c>
      <c r="J23" s="16">
        <v>4498</v>
      </c>
      <c r="K23" s="16">
        <v>4304</v>
      </c>
      <c r="L23" s="16">
        <v>3861</v>
      </c>
      <c r="M23" s="16">
        <v>4464</v>
      </c>
      <c r="N23" s="17">
        <v>4103</v>
      </c>
      <c r="O23" s="36">
        <f>SUM(C23:N23)</f>
        <v>24069</v>
      </c>
      <c r="T23" s="24"/>
    </row>
    <row r="24" spans="1:20" ht="17.25" thickTop="1" x14ac:dyDescent="0.3">
      <c r="A24" s="54" t="s">
        <v>18</v>
      </c>
      <c r="B24" s="48" t="s">
        <v>16</v>
      </c>
      <c r="C24" s="5">
        <f>SUM(C4,C8,C12,C16,)</f>
        <v>1813986</v>
      </c>
      <c r="D24" s="5">
        <f>SUM(D4,D8,D12,D16)</f>
        <v>1858002</v>
      </c>
      <c r="E24" s="5">
        <f>SUM(E4,E8,E12,E16,)</f>
        <v>2245205</v>
      </c>
      <c r="F24" s="5">
        <f>SUM(F4,F8,F12,F16,)</f>
        <v>1961929</v>
      </c>
      <c r="G24" s="5">
        <f>SUM(G4,G8,G12,G16)</f>
        <v>1382204</v>
      </c>
      <c r="H24" s="5">
        <f>SUM(H4,H8,H12,H16,)</f>
        <v>2160174</v>
      </c>
      <c r="I24" s="5">
        <f>I4+I8+I12+I16+I20</f>
        <v>2911733</v>
      </c>
      <c r="J24" s="5">
        <f t="shared" ref="J24:N24" si="7">J4+J8+J12+J16+J20</f>
        <v>2491352</v>
      </c>
      <c r="K24" s="5">
        <f t="shared" si="7"/>
        <v>1856572</v>
      </c>
      <c r="L24" s="5">
        <f t="shared" si="7"/>
        <v>1841916</v>
      </c>
      <c r="M24" s="5">
        <f t="shared" si="7"/>
        <v>2109874</v>
      </c>
      <c r="N24" s="32">
        <f t="shared" si="7"/>
        <v>2123528</v>
      </c>
      <c r="O24" s="39">
        <f t="shared" ref="O24" si="8">SUM(O4,O8,O12,O16)</f>
        <v>21653341</v>
      </c>
      <c r="P24" s="3">
        <f>SUM(O4,O8,O12,O16)</f>
        <v>21653341</v>
      </c>
      <c r="Q24" t="s">
        <v>22</v>
      </c>
    </row>
    <row r="25" spans="1:20" x14ac:dyDescent="0.3">
      <c r="A25" s="51"/>
      <c r="B25" s="45" t="s">
        <v>15</v>
      </c>
      <c r="C25" s="6">
        <f>SUM(C6,C10,C14,C18,C22)</f>
        <v>958</v>
      </c>
      <c r="D25" s="6">
        <f t="shared" ref="D25:N26" si="9">SUM(D6,D10,D14,D18)</f>
        <v>982</v>
      </c>
      <c r="E25" s="6">
        <f t="shared" si="9"/>
        <v>1192</v>
      </c>
      <c r="F25" s="6">
        <f t="shared" si="9"/>
        <v>1053</v>
      </c>
      <c r="G25" s="6">
        <f t="shared" si="9"/>
        <v>742</v>
      </c>
      <c r="H25" s="6">
        <f t="shared" si="9"/>
        <v>1165</v>
      </c>
      <c r="I25" s="6">
        <f t="shared" si="9"/>
        <v>1349</v>
      </c>
      <c r="J25" s="6">
        <f t="shared" si="9"/>
        <v>1024</v>
      </c>
      <c r="K25" s="6">
        <f t="shared" si="9"/>
        <v>705</v>
      </c>
      <c r="L25" s="6">
        <f t="shared" si="9"/>
        <v>768</v>
      </c>
      <c r="M25" s="6">
        <f t="shared" si="9"/>
        <v>887</v>
      </c>
      <c r="N25" s="7">
        <f t="shared" si="9"/>
        <v>956</v>
      </c>
      <c r="O25" s="35">
        <f>SUM(C25:N25)</f>
        <v>11781</v>
      </c>
      <c r="P25" s="3">
        <f>SUM(O6,O10,O14,O18)</f>
        <v>11781</v>
      </c>
      <c r="Q25" t="s">
        <v>21</v>
      </c>
    </row>
    <row r="26" spans="1:20" ht="17.25" thickBot="1" x14ac:dyDescent="0.35">
      <c r="A26" s="55"/>
      <c r="B26" s="49" t="s">
        <v>19</v>
      </c>
      <c r="C26" s="8">
        <f>SUM(C7,C11,C15,C19)</f>
        <v>8035</v>
      </c>
      <c r="D26" s="8">
        <f t="shared" si="9"/>
        <v>9150</v>
      </c>
      <c r="E26" s="8">
        <f t="shared" si="9"/>
        <v>11097</v>
      </c>
      <c r="F26" s="8">
        <f t="shared" si="9"/>
        <v>7776</v>
      </c>
      <c r="G26" s="8">
        <f t="shared" si="9"/>
        <v>7048</v>
      </c>
      <c r="H26" s="8">
        <f t="shared" si="9"/>
        <v>9828</v>
      </c>
      <c r="I26" s="8">
        <f t="shared" si="9"/>
        <v>11714</v>
      </c>
      <c r="J26" s="8">
        <f t="shared" si="9"/>
        <v>9079</v>
      </c>
      <c r="K26" s="8">
        <f t="shared" si="9"/>
        <v>5418</v>
      </c>
      <c r="L26" s="8">
        <f t="shared" si="9"/>
        <v>6092</v>
      </c>
      <c r="M26" s="8">
        <f t="shared" si="9"/>
        <v>7637</v>
      </c>
      <c r="N26" s="9">
        <f t="shared" si="9"/>
        <v>7835</v>
      </c>
      <c r="O26" s="40">
        <f>SUM(C26:N26)</f>
        <v>100709</v>
      </c>
      <c r="P26" s="3">
        <f>SUM(O7,O11,O15,O19)</f>
        <v>100709</v>
      </c>
      <c r="Q26" t="s">
        <v>20</v>
      </c>
    </row>
    <row r="27" spans="1:20" x14ac:dyDescent="0.3">
      <c r="A27" s="22"/>
      <c r="B27" s="22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3"/>
    </row>
  </sheetData>
  <mergeCells count="7">
    <mergeCell ref="A1:O1"/>
    <mergeCell ref="A24:A26"/>
    <mergeCell ref="A4:A7"/>
    <mergeCell ref="A8:A11"/>
    <mergeCell ref="A12:A15"/>
    <mergeCell ref="A16:A19"/>
    <mergeCell ref="A20:A23"/>
  </mergeCells>
  <phoneticPr fontId="1" type="noConversion"/>
  <pageMargins left="0.7" right="0.7" top="0.75" bottom="0.75" header="0.3" footer="0.3"/>
  <pageSetup paperSize="9" scale="70" orientation="landscape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2014년 주유내역</vt:lpstr>
      <vt:lpstr>'2014년 주유내역'!Print_Area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2017-06-15T02:27:52Z</cp:lastPrinted>
  <dcterms:created xsi:type="dcterms:W3CDTF">2011-03-08T02:30:38Z</dcterms:created>
  <dcterms:modified xsi:type="dcterms:W3CDTF">2017-06-15T04:51:37Z</dcterms:modified>
</cp:coreProperties>
</file>