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135" windowWidth="14955" windowHeight="5235" tabRatio="605"/>
  </bookViews>
  <sheets>
    <sheet name="2015년 주유내역" sheetId="4" r:id="rId1"/>
  </sheets>
  <definedNames>
    <definedName name="_xlnm.Print_Area" localSheetId="0">'2015년 주유내역'!$A$1:$O$43</definedName>
  </definedNames>
  <calcPr calcId="145621"/>
</workbook>
</file>

<file path=xl/calcChain.xml><?xml version="1.0" encoding="utf-8"?>
<calcChain xmlns="http://schemas.openxmlformats.org/spreadsheetml/2006/main">
  <c r="O13" i="4" l="1"/>
  <c r="O9" i="4"/>
  <c r="O5" i="4"/>
  <c r="O35" i="4" l="1"/>
  <c r="O34" i="4"/>
  <c r="O33" i="4"/>
  <c r="O32" i="4"/>
  <c r="D42" i="4"/>
  <c r="E42" i="4"/>
  <c r="F42" i="4"/>
  <c r="G42" i="4"/>
  <c r="H42" i="4"/>
  <c r="I42" i="4"/>
  <c r="J42" i="4"/>
  <c r="K42" i="4"/>
  <c r="L42" i="4"/>
  <c r="M42" i="4"/>
  <c r="N42" i="4"/>
  <c r="C42" i="4"/>
  <c r="D41" i="4"/>
  <c r="E41" i="4"/>
  <c r="F41" i="4"/>
  <c r="G41" i="4"/>
  <c r="H41" i="4"/>
  <c r="I41" i="4"/>
  <c r="J41" i="4"/>
  <c r="K41" i="4"/>
  <c r="L41" i="4"/>
  <c r="M41" i="4"/>
  <c r="N41" i="4"/>
  <c r="C41" i="4"/>
  <c r="D40" i="4"/>
  <c r="E40" i="4"/>
  <c r="F40" i="4"/>
  <c r="G40" i="4"/>
  <c r="H40" i="4"/>
  <c r="I40" i="4"/>
  <c r="J40" i="4"/>
  <c r="K40" i="4"/>
  <c r="L40" i="4"/>
  <c r="M40" i="4"/>
  <c r="N40" i="4"/>
  <c r="C40" i="4"/>
  <c r="O31" i="4"/>
  <c r="O30" i="4"/>
  <c r="N29" i="4"/>
  <c r="O28" i="4"/>
  <c r="O27" i="4"/>
  <c r="O26" i="4"/>
  <c r="N25" i="4"/>
  <c r="O24" i="4"/>
  <c r="M21" i="4"/>
  <c r="N21" i="4"/>
  <c r="O29" i="4" l="1"/>
  <c r="O25" i="4"/>
  <c r="O6" i="4"/>
  <c r="O7" i="4"/>
  <c r="O8" i="4"/>
  <c r="O10" i="4"/>
  <c r="O11" i="4"/>
  <c r="O12" i="4"/>
  <c r="O14" i="4"/>
  <c r="O15" i="4"/>
  <c r="O16" i="4"/>
  <c r="O18" i="4"/>
  <c r="O19" i="4"/>
  <c r="O20" i="4"/>
  <c r="O21" i="4"/>
  <c r="O22" i="4"/>
  <c r="O23" i="4"/>
  <c r="O36" i="4"/>
  <c r="O38" i="4"/>
  <c r="O39" i="4"/>
  <c r="L21" i="4"/>
  <c r="K21" i="4"/>
  <c r="J21" i="4"/>
  <c r="I21" i="4"/>
  <c r="H21" i="4"/>
  <c r="G21" i="4"/>
  <c r="F21" i="4"/>
  <c r="E21" i="4"/>
  <c r="D21" i="4"/>
  <c r="O40" i="4" l="1"/>
  <c r="O41" i="4"/>
  <c r="O42" i="4"/>
  <c r="N37" i="4"/>
  <c r="M37" i="4"/>
  <c r="L37" i="4"/>
  <c r="K37" i="4"/>
  <c r="J37" i="4"/>
  <c r="I37" i="4"/>
  <c r="H37" i="4"/>
  <c r="G37" i="4"/>
  <c r="F37" i="4"/>
  <c r="E37" i="4"/>
  <c r="D37" i="4"/>
  <c r="C37" i="4"/>
  <c r="I5" i="4"/>
  <c r="N13" i="4"/>
  <c r="M13" i="4"/>
  <c r="L13" i="4"/>
  <c r="K13" i="4"/>
  <c r="J13" i="4"/>
  <c r="I13" i="4"/>
  <c r="H13" i="4"/>
  <c r="G13" i="4"/>
  <c r="F13" i="4"/>
  <c r="E13" i="4"/>
  <c r="E9" i="4"/>
  <c r="F9" i="4"/>
  <c r="G9" i="4"/>
  <c r="H9" i="4"/>
  <c r="I9" i="4"/>
  <c r="J9" i="4"/>
  <c r="K9" i="4"/>
  <c r="L9" i="4"/>
  <c r="M9" i="4"/>
  <c r="N9" i="4"/>
  <c r="N5" i="4"/>
  <c r="M5" i="4"/>
  <c r="L5" i="4"/>
  <c r="K5" i="4"/>
  <c r="J5" i="4"/>
  <c r="H5" i="4"/>
  <c r="G5" i="4"/>
  <c r="F5" i="4"/>
  <c r="E5" i="4"/>
  <c r="D5" i="4"/>
  <c r="D9" i="4"/>
  <c r="D13" i="4"/>
  <c r="D17" i="4"/>
  <c r="C17" i="4"/>
  <c r="C13" i="4"/>
  <c r="C9" i="4"/>
  <c r="C5" i="4"/>
  <c r="O37" i="4" l="1"/>
  <c r="O4" i="4" l="1"/>
  <c r="O17" i="4"/>
</calcChain>
</file>

<file path=xl/comments1.xml><?xml version="1.0" encoding="utf-8"?>
<comments xmlns="http://schemas.openxmlformats.org/spreadsheetml/2006/main">
  <authors>
    <author>nipa</author>
  </authors>
  <commentList>
    <comment ref="A32" authorId="0">
      <text>
        <r>
          <rPr>
            <b/>
            <sz val="9"/>
            <color indexed="81"/>
            <rFont val="Tahoma"/>
            <family val="2"/>
          </rPr>
          <t>nipa:</t>
        </r>
        <r>
          <rPr>
            <sz val="9"/>
            <color indexed="81"/>
            <rFont val="Tahoma"/>
            <family val="2"/>
          </rPr>
          <t xml:space="preserve">
12</t>
        </r>
        <r>
          <rPr>
            <sz val="9"/>
            <color indexed="81"/>
            <rFont val="돋움"/>
            <family val="3"/>
            <charset val="129"/>
          </rPr>
          <t>월말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구입으로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내역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없음
</t>
        </r>
      </text>
    </comment>
  </commentList>
</comments>
</file>

<file path=xl/sharedStrings.xml><?xml version="1.0" encoding="utf-8"?>
<sst xmlns="http://schemas.openxmlformats.org/spreadsheetml/2006/main" count="66" uniqueCount="35">
  <si>
    <t xml:space="preserve"> 구  분</t>
    <phoneticPr fontId="1" type="noConversion"/>
  </si>
  <si>
    <t>1월</t>
    <phoneticPr fontId="1" type="noConversion"/>
  </si>
  <si>
    <t>2월</t>
    <phoneticPr fontId="1" type="noConversion"/>
  </si>
  <si>
    <t>3월</t>
    <phoneticPr fontId="1" type="noConversion"/>
  </si>
  <si>
    <t>4월</t>
    <phoneticPr fontId="1" type="noConversion"/>
  </si>
  <si>
    <t>5월</t>
    <phoneticPr fontId="1" type="noConversion"/>
  </si>
  <si>
    <t>6월</t>
    <phoneticPr fontId="1" type="noConversion"/>
  </si>
  <si>
    <t>7월</t>
    <phoneticPr fontId="1" type="noConversion"/>
  </si>
  <si>
    <t>8월</t>
    <phoneticPr fontId="1" type="noConversion"/>
  </si>
  <si>
    <t>9월</t>
    <phoneticPr fontId="1" type="noConversion"/>
  </si>
  <si>
    <t>10월</t>
    <phoneticPr fontId="1" type="noConversion"/>
  </si>
  <si>
    <t>11월</t>
    <phoneticPr fontId="1" type="noConversion"/>
  </si>
  <si>
    <t>12월</t>
    <phoneticPr fontId="1" type="noConversion"/>
  </si>
  <si>
    <t xml:space="preserve"> 합   계</t>
    <phoneticPr fontId="1" type="noConversion"/>
  </si>
  <si>
    <t xml:space="preserve">  L당 단가</t>
    <phoneticPr fontId="1" type="noConversion"/>
  </si>
  <si>
    <t>사용량(L)</t>
    <phoneticPr fontId="1" type="noConversion"/>
  </si>
  <si>
    <t>주유비(원)</t>
    <phoneticPr fontId="1" type="noConversion"/>
  </si>
  <si>
    <t>종 목</t>
    <phoneticPr fontId="1" type="noConversion"/>
  </si>
  <si>
    <t>합  계</t>
    <phoneticPr fontId="1" type="noConversion"/>
  </si>
  <si>
    <t>주행거리(km)</t>
    <phoneticPr fontId="1" type="noConversion"/>
  </si>
  <si>
    <t>50허8655
(체어맨)</t>
    <phoneticPr fontId="1" type="noConversion"/>
  </si>
  <si>
    <t>59조8894
(쏘나타)</t>
    <phoneticPr fontId="1" type="noConversion"/>
  </si>
  <si>
    <t>16마2405
(SM5)</t>
    <phoneticPr fontId="1" type="noConversion"/>
  </si>
  <si>
    <t>04가3951
(베르나)</t>
    <phoneticPr fontId="1" type="noConversion"/>
  </si>
  <si>
    <t>주유비(원)</t>
    <phoneticPr fontId="1" type="noConversion"/>
  </si>
  <si>
    <t xml:space="preserve">  L당 단가</t>
    <phoneticPr fontId="1" type="noConversion"/>
  </si>
  <si>
    <t>사용량(L)</t>
    <phoneticPr fontId="1" type="noConversion"/>
  </si>
  <si>
    <t>L당 단가</t>
    <phoneticPr fontId="1" type="noConversion"/>
  </si>
  <si>
    <t>74도6869
(스타랙스)</t>
    <phoneticPr fontId="1" type="noConversion"/>
  </si>
  <si>
    <t>13조5124
(소나타, 
하이브리드)</t>
    <phoneticPr fontId="1" type="noConversion"/>
  </si>
  <si>
    <t xml:space="preserve"> 업무용차량  주행거리 및 주유내역(소수점이하 절사)</t>
    <phoneticPr fontId="1" type="noConversion"/>
  </si>
  <si>
    <t>2015년 업무용차량 주행 및 주유 내역</t>
    <phoneticPr fontId="1" type="noConversion"/>
  </si>
  <si>
    <t>49우0884 
(모닝) 
/12월말 신규</t>
    <phoneticPr fontId="1" type="noConversion"/>
  </si>
  <si>
    <t>49우0946
(소나타, 
하이브리드)</t>
    <phoneticPr fontId="1" type="noConversion"/>
  </si>
  <si>
    <t>49우0942
(소나타, 
하이브리드)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</si>
</sst>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</fills>
  <borders count="3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double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double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thick">
        <color auto="1"/>
      </right>
      <top style="medium">
        <color indexed="64"/>
      </top>
      <bottom style="medium">
        <color indexed="64"/>
      </bottom>
      <diagonal/>
    </border>
    <border>
      <left/>
      <right style="thick">
        <color auto="1"/>
      </right>
      <top/>
      <bottom style="thin">
        <color auto="1"/>
      </bottom>
      <diagonal/>
    </border>
    <border>
      <left/>
      <right style="thick">
        <color auto="1"/>
      </right>
      <top style="thin">
        <color auto="1"/>
      </top>
      <bottom style="thin">
        <color auto="1"/>
      </bottom>
      <diagonal/>
    </border>
    <border>
      <left/>
      <right style="thick">
        <color auto="1"/>
      </right>
      <top style="thin">
        <color auto="1"/>
      </top>
      <bottom/>
      <diagonal/>
    </border>
    <border>
      <left/>
      <right style="thick">
        <color auto="1"/>
      </right>
      <top style="thin">
        <color auto="1"/>
      </top>
      <bottom style="double">
        <color auto="1"/>
      </bottom>
      <diagonal/>
    </border>
    <border>
      <left/>
      <right style="thick">
        <color auto="1"/>
      </right>
      <top style="double">
        <color auto="1"/>
      </top>
      <bottom style="thin">
        <color auto="1"/>
      </bottom>
      <diagonal/>
    </border>
    <border>
      <left/>
      <right style="thick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double">
        <color auto="1"/>
      </bottom>
      <diagonal/>
    </border>
    <border>
      <left style="medium">
        <color indexed="64"/>
      </left>
      <right style="medium">
        <color indexed="64"/>
      </right>
      <top style="double">
        <color auto="1"/>
      </top>
      <bottom/>
      <diagonal/>
    </border>
  </borders>
  <cellStyleXfs count="1">
    <xf numFmtId="0" fontId="0" fillId="0" borderId="0">
      <alignment vertical="center"/>
    </xf>
  </cellStyleXfs>
  <cellXfs count="5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4" xfId="0" applyNumberFormat="1" applyBorder="1">
      <alignment vertical="center"/>
    </xf>
    <xf numFmtId="176" fontId="0" fillId="0" borderId="0" xfId="0" applyNumberFormat="1">
      <alignment vertical="center"/>
    </xf>
    <xf numFmtId="0" fontId="0" fillId="0" borderId="0" xfId="0" applyBorder="1">
      <alignment vertical="center"/>
    </xf>
    <xf numFmtId="176" fontId="2" fillId="0" borderId="11" xfId="0" applyNumberFormat="1" applyFont="1" applyBorder="1">
      <alignment vertical="center"/>
    </xf>
    <xf numFmtId="176" fontId="0" fillId="3" borderId="4" xfId="0" applyNumberFormat="1" applyFill="1" applyBorder="1">
      <alignment vertical="center"/>
    </xf>
    <xf numFmtId="176" fontId="0" fillId="3" borderId="2" xfId="0" applyNumberFormat="1" applyFill="1" applyBorder="1">
      <alignment vertical="center"/>
    </xf>
    <xf numFmtId="176" fontId="0" fillId="3" borderId="6" xfId="0" applyNumberFormat="1" applyFill="1" applyBorder="1">
      <alignment vertical="center"/>
    </xf>
    <xf numFmtId="176" fontId="0" fillId="3" borderId="11" xfId="0" applyNumberFormat="1" applyFill="1" applyBorder="1">
      <alignment vertical="center"/>
    </xf>
    <xf numFmtId="176" fontId="0" fillId="3" borderId="9" xfId="0" applyNumberFormat="1" applyFill="1" applyBorder="1">
      <alignment vertical="center"/>
    </xf>
    <xf numFmtId="176" fontId="0" fillId="3" borderId="3" xfId="0" applyNumberFormat="1" applyFill="1" applyBorder="1">
      <alignment vertical="center"/>
    </xf>
    <xf numFmtId="176" fontId="0" fillId="3" borderId="1" xfId="0" applyNumberFormat="1" applyFill="1" applyBorder="1">
      <alignment vertical="center"/>
    </xf>
    <xf numFmtId="176" fontId="0" fillId="3" borderId="5" xfId="0" applyNumberFormat="1" applyFill="1" applyBorder="1">
      <alignment vertical="center"/>
    </xf>
    <xf numFmtId="176" fontId="0" fillId="3" borderId="12" xfId="0" applyNumberFormat="1" applyFill="1" applyBorder="1">
      <alignment vertical="center"/>
    </xf>
    <xf numFmtId="176" fontId="0" fillId="3" borderId="13" xfId="0" applyNumberFormat="1" applyFill="1" applyBorder="1">
      <alignment vertical="center"/>
    </xf>
    <xf numFmtId="176" fontId="0" fillId="3" borderId="8" xfId="0" applyNumberFormat="1" applyFill="1" applyBorder="1">
      <alignment vertical="center"/>
    </xf>
    <xf numFmtId="176" fontId="0" fillId="3" borderId="0" xfId="0" applyNumberFormat="1" applyFill="1" applyBorder="1">
      <alignment vertical="center"/>
    </xf>
    <xf numFmtId="0" fontId="0" fillId="0" borderId="0" xfId="0" applyBorder="1" applyAlignment="1">
      <alignment horizontal="center" vertical="center"/>
    </xf>
    <xf numFmtId="176" fontId="2" fillId="0" borderId="0" xfId="0" applyNumberFormat="1" applyFont="1" applyBorder="1">
      <alignment vertical="center"/>
    </xf>
    <xf numFmtId="176" fontId="0" fillId="0" borderId="7" xfId="0" applyNumberFormat="1" applyBorder="1">
      <alignment vertical="center"/>
    </xf>
    <xf numFmtId="41" fontId="0" fillId="3" borderId="10" xfId="0" applyNumberFormat="1" applyFill="1" applyBorder="1">
      <alignment vertical="center"/>
    </xf>
    <xf numFmtId="176" fontId="0" fillId="3" borderId="14" xfId="0" applyNumberFormat="1" applyFill="1" applyBorder="1">
      <alignment vertical="center"/>
    </xf>
    <xf numFmtId="176" fontId="2" fillId="0" borderId="15" xfId="0" applyNumberFormat="1" applyFont="1" applyBorder="1">
      <alignment vertical="center"/>
    </xf>
    <xf numFmtId="0" fontId="0" fillId="0" borderId="0" xfId="0" applyBorder="1" applyAlignment="1">
      <alignment vertical="center"/>
    </xf>
    <xf numFmtId="0" fontId="2" fillId="2" borderId="17" xfId="0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horizontal="center" vertical="center"/>
    </xf>
    <xf numFmtId="0" fontId="2" fillId="2" borderId="19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176" fontId="2" fillId="0" borderId="20" xfId="0" applyNumberFormat="1" applyFont="1" applyBorder="1">
      <alignment vertical="center"/>
    </xf>
    <xf numFmtId="176" fontId="2" fillId="0" borderId="22" xfId="0" applyNumberFormat="1" applyFont="1" applyBorder="1">
      <alignment vertical="center"/>
    </xf>
    <xf numFmtId="176" fontId="2" fillId="0" borderId="21" xfId="0" applyNumberFormat="1" applyFont="1" applyBorder="1">
      <alignment vertical="center"/>
    </xf>
    <xf numFmtId="176" fontId="2" fillId="0" borderId="23" xfId="0" applyNumberFormat="1" applyFont="1" applyBorder="1">
      <alignment vertical="center"/>
    </xf>
    <xf numFmtId="176" fontId="2" fillId="0" borderId="12" xfId="0" applyNumberFormat="1" applyFont="1" applyBorder="1">
      <alignment vertical="center"/>
    </xf>
    <xf numFmtId="176" fontId="2" fillId="0" borderId="24" xfId="0" applyNumberFormat="1" applyFont="1" applyBorder="1">
      <alignment vertical="center"/>
    </xf>
    <xf numFmtId="176" fontId="2" fillId="0" borderId="25" xfId="0" applyNumberFormat="1" applyFont="1" applyBorder="1">
      <alignment vertical="center"/>
    </xf>
    <xf numFmtId="176" fontId="2" fillId="0" borderId="26" xfId="0" applyNumberFormat="1" applyFont="1" applyBorder="1">
      <alignment vertical="center"/>
    </xf>
    <xf numFmtId="176" fontId="2" fillId="0" borderId="27" xfId="0" applyNumberFormat="1" applyFont="1" applyBorder="1">
      <alignment vertical="center"/>
    </xf>
    <xf numFmtId="0" fontId="3" fillId="0" borderId="0" xfId="0" applyFont="1" applyBorder="1" applyAlignment="1">
      <alignment horizontal="center" vertical="center"/>
    </xf>
    <xf numFmtId="0" fontId="2" fillId="2" borderId="2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6" fontId="0" fillId="0" borderId="30" xfId="0" applyNumberForma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35" xfId="0" applyBorder="1" applyAlignment="1">
      <alignment horizontal="center" vertical="center" wrapText="1"/>
    </xf>
    <xf numFmtId="0" fontId="0" fillId="0" borderId="35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37" xfId="0" applyBorder="1" applyAlignment="1">
      <alignment horizontal="center" vertical="center" wrapText="1"/>
    </xf>
    <xf numFmtId="0" fontId="2" fillId="0" borderId="37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T43"/>
  <sheetViews>
    <sheetView tabSelected="1" zoomScaleNormal="100" workbookViewId="0">
      <pane xSplit="1" ySplit="3" topLeftCell="B12" activePane="bottomRight" state="frozen"/>
      <selection pane="topRight" activeCell="B1" sqref="B1"/>
      <selection pane="bottomLeft" activeCell="A4" sqref="A4"/>
      <selection pane="bottomRight" activeCell="Q29" sqref="Q29"/>
    </sheetView>
  </sheetViews>
  <sheetFormatPr defaultRowHeight="16.5" x14ac:dyDescent="0.3"/>
  <cols>
    <col min="1" max="1" width="13.5" customWidth="1"/>
    <col min="2" max="2" width="13.125" style="1" bestFit="1" customWidth="1"/>
    <col min="3" max="12" width="11.375" bestFit="1" customWidth="1"/>
    <col min="13" max="13" width="12.75" customWidth="1"/>
    <col min="14" max="14" width="11.375" bestFit="1" customWidth="1"/>
    <col min="15" max="15" width="12.625" bestFit="1" customWidth="1"/>
    <col min="16" max="16" width="11" bestFit="1" customWidth="1"/>
    <col min="17" max="17" width="13.25" customWidth="1"/>
  </cols>
  <sheetData>
    <row r="1" spans="1:16" ht="26.25" x14ac:dyDescent="0.3">
      <c r="A1" s="38" t="s">
        <v>31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</row>
    <row r="2" spans="1:16" ht="25.5" customHeight="1" thickBot="1" x14ac:dyDescent="0.35">
      <c r="A2" s="24" t="s">
        <v>30</v>
      </c>
      <c r="B2" s="24"/>
      <c r="C2" s="24"/>
      <c r="D2" s="24"/>
      <c r="E2" s="24"/>
      <c r="F2" s="24"/>
    </row>
    <row r="3" spans="1:16" ht="17.25" thickBot="1" x14ac:dyDescent="0.35">
      <c r="A3" s="28" t="s">
        <v>0</v>
      </c>
      <c r="B3" s="39" t="s">
        <v>17</v>
      </c>
      <c r="C3" s="25" t="s">
        <v>1</v>
      </c>
      <c r="D3" s="26" t="s">
        <v>2</v>
      </c>
      <c r="E3" s="26" t="s">
        <v>3</v>
      </c>
      <c r="F3" s="26" t="s">
        <v>4</v>
      </c>
      <c r="G3" s="26" t="s">
        <v>5</v>
      </c>
      <c r="H3" s="26" t="s">
        <v>6</v>
      </c>
      <c r="I3" s="26" t="s">
        <v>7</v>
      </c>
      <c r="J3" s="26" t="s">
        <v>8</v>
      </c>
      <c r="K3" s="26" t="s">
        <v>9</v>
      </c>
      <c r="L3" s="26" t="s">
        <v>10</v>
      </c>
      <c r="M3" s="26" t="s">
        <v>11</v>
      </c>
      <c r="N3" s="27" t="s">
        <v>12</v>
      </c>
      <c r="O3" s="28" t="s">
        <v>13</v>
      </c>
    </row>
    <row r="4" spans="1:16" x14ac:dyDescent="0.3">
      <c r="A4" s="47" t="s">
        <v>20</v>
      </c>
      <c r="B4" s="40" t="s">
        <v>16</v>
      </c>
      <c r="C4" s="6">
        <v>477795</v>
      </c>
      <c r="D4" s="7">
        <v>444299</v>
      </c>
      <c r="E4" s="7">
        <v>456106</v>
      </c>
      <c r="F4" s="7">
        <v>319409</v>
      </c>
      <c r="G4" s="7">
        <v>290027</v>
      </c>
      <c r="H4" s="7">
        <v>644087</v>
      </c>
      <c r="I4" s="7">
        <v>812195</v>
      </c>
      <c r="J4" s="7">
        <v>685141</v>
      </c>
      <c r="K4" s="7">
        <v>670362</v>
      </c>
      <c r="L4" s="7">
        <v>796243</v>
      </c>
      <c r="M4" s="7">
        <v>837625</v>
      </c>
      <c r="N4" s="8">
        <v>1025780</v>
      </c>
      <c r="O4" s="23">
        <f t="shared" ref="O4:O39" si="0">SUM(C4:N4)</f>
        <v>7459069</v>
      </c>
    </row>
    <row r="5" spans="1:16" x14ac:dyDescent="0.3">
      <c r="A5" s="48"/>
      <c r="B5" s="41" t="s">
        <v>14</v>
      </c>
      <c r="C5" s="2">
        <f t="shared" ref="C5:N5" si="1">C4/C6</f>
        <v>1512.0094936708861</v>
      </c>
      <c r="D5" s="2">
        <f t="shared" si="1"/>
        <v>1437.8608414239482</v>
      </c>
      <c r="E5" s="2">
        <f t="shared" si="1"/>
        <v>1505.3003300330033</v>
      </c>
      <c r="F5" s="2">
        <f t="shared" si="1"/>
        <v>1499.5727699530516</v>
      </c>
      <c r="G5" s="2">
        <f t="shared" si="1"/>
        <v>1542.6968085106382</v>
      </c>
      <c r="H5" s="2">
        <f t="shared" si="1"/>
        <v>1582.5233415233415</v>
      </c>
      <c r="I5" s="2">
        <f>I4/I6</f>
        <v>1592.5392156862745</v>
      </c>
      <c r="J5" s="2">
        <f t="shared" si="1"/>
        <v>1543.1103603603603</v>
      </c>
      <c r="K5" s="2">
        <f t="shared" si="1"/>
        <v>1527.0205011389521</v>
      </c>
      <c r="L5" s="2">
        <f t="shared" si="1"/>
        <v>1631.6454918032787</v>
      </c>
      <c r="M5" s="2">
        <f t="shared" si="1"/>
        <v>1517.4365942028985</v>
      </c>
      <c r="N5" s="20">
        <f t="shared" si="1"/>
        <v>1484.4862518089726</v>
      </c>
      <c r="O5" s="23">
        <f>SUM(C5:N5)</f>
        <v>18376.202000115609</v>
      </c>
    </row>
    <row r="6" spans="1:16" x14ac:dyDescent="0.3">
      <c r="A6" s="48"/>
      <c r="B6" s="42" t="s">
        <v>15</v>
      </c>
      <c r="C6" s="9">
        <v>316</v>
      </c>
      <c r="D6" s="9">
        <v>309</v>
      </c>
      <c r="E6" s="9">
        <v>303</v>
      </c>
      <c r="F6" s="9">
        <v>213</v>
      </c>
      <c r="G6" s="9">
        <v>188</v>
      </c>
      <c r="H6" s="9">
        <v>407</v>
      </c>
      <c r="I6" s="9">
        <v>510</v>
      </c>
      <c r="J6" s="9">
        <v>444</v>
      </c>
      <c r="K6" s="9">
        <v>439</v>
      </c>
      <c r="L6" s="9">
        <v>488</v>
      </c>
      <c r="M6" s="9">
        <v>552</v>
      </c>
      <c r="N6" s="10">
        <v>691</v>
      </c>
      <c r="O6" s="23">
        <f t="shared" si="0"/>
        <v>4860</v>
      </c>
    </row>
    <row r="7" spans="1:16" s="4" customFormat="1" ht="17.25" thickBot="1" x14ac:dyDescent="0.35">
      <c r="A7" s="49"/>
      <c r="B7" s="43" t="s">
        <v>19</v>
      </c>
      <c r="C7" s="11">
        <v>1739</v>
      </c>
      <c r="D7" s="12">
        <v>2237</v>
      </c>
      <c r="E7" s="12">
        <v>1450</v>
      </c>
      <c r="F7" s="12">
        <v>1431</v>
      </c>
      <c r="G7" s="12">
        <v>1104</v>
      </c>
      <c r="H7" s="12">
        <v>2915</v>
      </c>
      <c r="I7" s="12">
        <v>3615</v>
      </c>
      <c r="J7" s="12">
        <v>3162</v>
      </c>
      <c r="K7" s="12">
        <v>3097</v>
      </c>
      <c r="L7" s="12">
        <v>4294</v>
      </c>
      <c r="M7" s="12">
        <v>4094</v>
      </c>
      <c r="N7" s="13">
        <v>5470</v>
      </c>
      <c r="O7" s="29">
        <f t="shared" si="0"/>
        <v>34608</v>
      </c>
    </row>
    <row r="8" spans="1:16" ht="17.25" thickTop="1" x14ac:dyDescent="0.3">
      <c r="A8" s="50" t="s">
        <v>21</v>
      </c>
      <c r="B8" s="40" t="s">
        <v>16</v>
      </c>
      <c r="C8" s="6">
        <v>100602</v>
      </c>
      <c r="D8" s="7">
        <v>195524</v>
      </c>
      <c r="E8" s="7">
        <v>165026</v>
      </c>
      <c r="F8" s="7">
        <v>214146</v>
      </c>
      <c r="G8" s="7">
        <v>84370</v>
      </c>
      <c r="H8" s="7">
        <v>380655</v>
      </c>
      <c r="I8" s="7">
        <v>377433</v>
      </c>
      <c r="J8" s="7">
        <v>371408</v>
      </c>
      <c r="K8" s="7">
        <v>326751</v>
      </c>
      <c r="L8" s="7">
        <v>291886</v>
      </c>
      <c r="M8" s="7">
        <v>237350</v>
      </c>
      <c r="N8" s="8">
        <v>145306</v>
      </c>
      <c r="O8" s="23">
        <f t="shared" si="0"/>
        <v>2890457</v>
      </c>
    </row>
    <row r="9" spans="1:16" x14ac:dyDescent="0.3">
      <c r="A9" s="48"/>
      <c r="B9" s="41" t="s">
        <v>14</v>
      </c>
      <c r="C9" s="2">
        <f t="shared" ref="C9:N9" si="2">C8/C10</f>
        <v>1479.4411764705883</v>
      </c>
      <c r="D9" s="2">
        <f t="shared" si="2"/>
        <v>1459.1343283582089</v>
      </c>
      <c r="E9" s="2">
        <f t="shared" si="2"/>
        <v>1514</v>
      </c>
      <c r="F9" s="2">
        <f t="shared" si="2"/>
        <v>1508.0704225352113</v>
      </c>
      <c r="G9" s="2">
        <f t="shared" si="2"/>
        <v>1534</v>
      </c>
      <c r="H9" s="2">
        <f t="shared" si="2"/>
        <v>1762.2916666666667</v>
      </c>
      <c r="I9" s="2">
        <f t="shared" si="2"/>
        <v>1723.4383561643835</v>
      </c>
      <c r="J9" s="2">
        <f t="shared" si="2"/>
        <v>1560.5378151260504</v>
      </c>
      <c r="K9" s="2">
        <f t="shared" si="2"/>
        <v>1609.6108374384237</v>
      </c>
      <c r="L9" s="2">
        <f t="shared" si="2"/>
        <v>1496.8512820512819</v>
      </c>
      <c r="M9" s="2">
        <f t="shared" si="2"/>
        <v>1521.4743589743589</v>
      </c>
      <c r="N9" s="20">
        <f t="shared" si="2"/>
        <v>1498</v>
      </c>
      <c r="O9" s="23">
        <f>SUM(C9:N9)</f>
        <v>18666.850243785175</v>
      </c>
    </row>
    <row r="10" spans="1:16" x14ac:dyDescent="0.3">
      <c r="A10" s="48"/>
      <c r="B10" s="42" t="s">
        <v>15</v>
      </c>
      <c r="C10" s="9">
        <v>68</v>
      </c>
      <c r="D10" s="9">
        <v>134</v>
      </c>
      <c r="E10" s="9">
        <v>109</v>
      </c>
      <c r="F10" s="9">
        <v>142</v>
      </c>
      <c r="G10" s="9">
        <v>55</v>
      </c>
      <c r="H10" s="9">
        <v>216</v>
      </c>
      <c r="I10" s="9">
        <v>219</v>
      </c>
      <c r="J10" s="9">
        <v>238</v>
      </c>
      <c r="K10" s="9">
        <v>203</v>
      </c>
      <c r="L10" s="9">
        <v>195</v>
      </c>
      <c r="M10" s="9">
        <v>156</v>
      </c>
      <c r="N10" s="10">
        <v>97</v>
      </c>
      <c r="O10" s="23">
        <f t="shared" si="0"/>
        <v>1832</v>
      </c>
      <c r="P10" s="4"/>
    </row>
    <row r="11" spans="1:16" s="4" customFormat="1" ht="17.25" thickBot="1" x14ac:dyDescent="0.35">
      <c r="A11" s="49"/>
      <c r="B11" s="43" t="s">
        <v>19</v>
      </c>
      <c r="C11" s="11">
        <v>703</v>
      </c>
      <c r="D11" s="12">
        <v>683</v>
      </c>
      <c r="E11" s="12">
        <v>1255</v>
      </c>
      <c r="F11" s="12">
        <v>952</v>
      </c>
      <c r="G11" s="12">
        <v>760</v>
      </c>
      <c r="H11" s="12">
        <v>2391</v>
      </c>
      <c r="I11" s="12">
        <v>3328</v>
      </c>
      <c r="J11" s="12">
        <v>2409</v>
      </c>
      <c r="K11" s="12">
        <v>2458</v>
      </c>
      <c r="L11" s="12">
        <v>2342</v>
      </c>
      <c r="M11" s="12">
        <v>1689</v>
      </c>
      <c r="N11" s="13">
        <v>496</v>
      </c>
      <c r="O11" s="29">
        <f t="shared" si="0"/>
        <v>19466</v>
      </c>
      <c r="P11"/>
    </row>
    <row r="12" spans="1:16" ht="17.25" thickTop="1" x14ac:dyDescent="0.3">
      <c r="A12" s="50" t="s">
        <v>23</v>
      </c>
      <c r="B12" s="40" t="s">
        <v>16</v>
      </c>
      <c r="C12" s="6">
        <v>67000</v>
      </c>
      <c r="D12" s="7">
        <v>52762</v>
      </c>
      <c r="E12" s="7">
        <v>66616</v>
      </c>
      <c r="F12" s="7">
        <v>62484</v>
      </c>
      <c r="G12" s="7">
        <v>56000</v>
      </c>
      <c r="H12" s="7">
        <v>136000</v>
      </c>
      <c r="I12" s="7">
        <v>130000</v>
      </c>
      <c r="J12" s="7">
        <v>100000</v>
      </c>
      <c r="K12" s="7">
        <v>151441</v>
      </c>
      <c r="L12" s="7">
        <v>163000</v>
      </c>
      <c r="M12" s="7">
        <v>107000</v>
      </c>
      <c r="N12" s="8">
        <v>119960</v>
      </c>
      <c r="O12" s="23">
        <f t="shared" si="0"/>
        <v>1212263</v>
      </c>
    </row>
    <row r="13" spans="1:16" x14ac:dyDescent="0.3">
      <c r="A13" s="48"/>
      <c r="B13" s="41" t="s">
        <v>14</v>
      </c>
      <c r="C13" s="2">
        <f t="shared" ref="C13:N13" si="3">C12/C14</f>
        <v>1717.948717948718</v>
      </c>
      <c r="D13" s="2">
        <f t="shared" si="3"/>
        <v>1426</v>
      </c>
      <c r="E13" s="2">
        <f t="shared" si="3"/>
        <v>876.52631578947364</v>
      </c>
      <c r="F13" s="2">
        <f t="shared" si="3"/>
        <v>905.56521739130437</v>
      </c>
      <c r="G13" s="2">
        <f t="shared" si="3"/>
        <v>1600</v>
      </c>
      <c r="H13" s="2">
        <f t="shared" si="3"/>
        <v>1581.3953488372092</v>
      </c>
      <c r="I13" s="2">
        <f t="shared" si="3"/>
        <v>1585.3658536585365</v>
      </c>
      <c r="J13" s="2">
        <f t="shared" si="3"/>
        <v>1515.1515151515152</v>
      </c>
      <c r="K13" s="2">
        <f t="shared" si="3"/>
        <v>1499.4158415841584</v>
      </c>
      <c r="L13" s="2">
        <f t="shared" si="3"/>
        <v>1381.3559322033898</v>
      </c>
      <c r="M13" s="2">
        <f t="shared" si="3"/>
        <v>1465.7534246575342</v>
      </c>
      <c r="N13" s="20">
        <f t="shared" si="3"/>
        <v>1347.8651685393259</v>
      </c>
      <c r="O13" s="23">
        <f>SUM(C13:N13)</f>
        <v>16902.343335761168</v>
      </c>
    </row>
    <row r="14" spans="1:16" x14ac:dyDescent="0.3">
      <c r="A14" s="48"/>
      <c r="B14" s="42" t="s">
        <v>15</v>
      </c>
      <c r="C14" s="9">
        <v>39</v>
      </c>
      <c r="D14" s="9">
        <v>37</v>
      </c>
      <c r="E14" s="9">
        <v>76</v>
      </c>
      <c r="F14" s="9">
        <v>69</v>
      </c>
      <c r="G14" s="9">
        <v>35</v>
      </c>
      <c r="H14" s="9">
        <v>86</v>
      </c>
      <c r="I14" s="9">
        <v>82</v>
      </c>
      <c r="J14" s="9">
        <v>66</v>
      </c>
      <c r="K14" s="9">
        <v>101</v>
      </c>
      <c r="L14" s="9">
        <v>118</v>
      </c>
      <c r="M14" s="9">
        <v>73</v>
      </c>
      <c r="N14" s="10">
        <v>89</v>
      </c>
      <c r="O14" s="23">
        <f t="shared" si="0"/>
        <v>871</v>
      </c>
    </row>
    <row r="15" spans="1:16" s="4" customFormat="1" ht="17.25" thickBot="1" x14ac:dyDescent="0.35">
      <c r="A15" s="49"/>
      <c r="B15" s="43" t="s">
        <v>19</v>
      </c>
      <c r="C15" s="11">
        <v>506</v>
      </c>
      <c r="D15" s="12">
        <v>173</v>
      </c>
      <c r="E15" s="12">
        <v>882</v>
      </c>
      <c r="F15" s="12">
        <v>676</v>
      </c>
      <c r="G15" s="12">
        <v>744</v>
      </c>
      <c r="H15" s="12">
        <v>959</v>
      </c>
      <c r="I15" s="12">
        <v>1096</v>
      </c>
      <c r="J15" s="12">
        <v>819</v>
      </c>
      <c r="K15" s="12">
        <v>1516</v>
      </c>
      <c r="L15" s="12">
        <v>1565</v>
      </c>
      <c r="M15" s="12">
        <v>752</v>
      </c>
      <c r="N15" s="21">
        <v>291</v>
      </c>
      <c r="O15" s="29">
        <f t="shared" si="0"/>
        <v>9979</v>
      </c>
    </row>
    <row r="16" spans="1:16" ht="17.25" thickTop="1" x14ac:dyDescent="0.3">
      <c r="A16" s="50" t="s">
        <v>22</v>
      </c>
      <c r="B16" s="44" t="s">
        <v>24</v>
      </c>
      <c r="C16" s="14">
        <v>694000</v>
      </c>
      <c r="D16" s="15">
        <v>531000</v>
      </c>
      <c r="E16" s="15"/>
      <c r="F16" s="15"/>
      <c r="G16" s="15"/>
      <c r="H16" s="15"/>
      <c r="I16" s="15"/>
      <c r="J16" s="15"/>
      <c r="K16" s="15"/>
      <c r="L16" s="15"/>
      <c r="M16" s="15"/>
      <c r="N16" s="22"/>
      <c r="O16" s="23">
        <f t="shared" si="0"/>
        <v>1225000</v>
      </c>
    </row>
    <row r="17" spans="1:20" x14ac:dyDescent="0.3">
      <c r="A17" s="48"/>
      <c r="B17" s="41" t="s">
        <v>25</v>
      </c>
      <c r="C17" s="2">
        <f t="shared" ref="C17:D17" si="4">C16/C18</f>
        <v>1457.9831932773109</v>
      </c>
      <c r="D17" s="2">
        <f t="shared" si="4"/>
        <v>1479.1086350974931</v>
      </c>
      <c r="E17" s="2">
        <v>0</v>
      </c>
      <c r="F17" s="2">
        <v>0</v>
      </c>
      <c r="G17" s="2">
        <v>0</v>
      </c>
      <c r="H17" s="2">
        <v>0</v>
      </c>
      <c r="I17" s="2">
        <v>0</v>
      </c>
      <c r="J17" s="2">
        <v>0</v>
      </c>
      <c r="K17" s="2">
        <v>0</v>
      </c>
      <c r="L17" s="2">
        <v>0</v>
      </c>
      <c r="M17" s="2">
        <v>0</v>
      </c>
      <c r="N17" s="20">
        <v>0</v>
      </c>
      <c r="O17" s="23">
        <f>SUM(C17:N17)</f>
        <v>2937.0918283748042</v>
      </c>
    </row>
    <row r="18" spans="1:20" x14ac:dyDescent="0.3">
      <c r="A18" s="48"/>
      <c r="B18" s="42" t="s">
        <v>26</v>
      </c>
      <c r="C18" s="16">
        <v>476</v>
      </c>
      <c r="D18" s="16">
        <v>359</v>
      </c>
      <c r="E18" s="16"/>
      <c r="F18" s="16"/>
      <c r="G18" s="16"/>
      <c r="H18" s="16"/>
      <c r="I18" s="16"/>
      <c r="J18" s="16"/>
      <c r="K18" s="16"/>
      <c r="L18" s="16"/>
      <c r="M18" s="16"/>
      <c r="N18" s="17"/>
      <c r="O18" s="23">
        <f t="shared" si="0"/>
        <v>835</v>
      </c>
    </row>
    <row r="19" spans="1:20" s="4" customFormat="1" ht="17.25" thickBot="1" x14ac:dyDescent="0.35">
      <c r="A19" s="49"/>
      <c r="B19" s="43" t="s">
        <v>19</v>
      </c>
      <c r="C19" s="11">
        <v>4817</v>
      </c>
      <c r="D19" s="12">
        <v>2959</v>
      </c>
      <c r="E19" s="12"/>
      <c r="F19" s="12"/>
      <c r="G19" s="12"/>
      <c r="H19" s="12"/>
      <c r="I19" s="12"/>
      <c r="J19" s="12"/>
      <c r="K19" s="12"/>
      <c r="L19" s="12"/>
      <c r="M19" s="12"/>
      <c r="N19" s="13"/>
      <c r="O19" s="29">
        <f t="shared" si="0"/>
        <v>7776</v>
      </c>
      <c r="T19" s="18"/>
    </row>
    <row r="20" spans="1:20" s="4" customFormat="1" ht="17.25" thickTop="1" x14ac:dyDescent="0.3">
      <c r="A20" s="50" t="s">
        <v>28</v>
      </c>
      <c r="B20" s="44" t="s">
        <v>16</v>
      </c>
      <c r="C20" s="14"/>
      <c r="D20" s="15">
        <v>88536</v>
      </c>
      <c r="E20" s="15">
        <v>464000</v>
      </c>
      <c r="F20" s="15">
        <v>531000</v>
      </c>
      <c r="G20" s="15">
        <v>539000</v>
      </c>
      <c r="H20" s="15">
        <v>193000</v>
      </c>
      <c r="I20" s="15">
        <v>271000</v>
      </c>
      <c r="J20" s="15">
        <v>155000</v>
      </c>
      <c r="K20" s="15">
        <v>177000</v>
      </c>
      <c r="L20" s="15">
        <v>114000</v>
      </c>
      <c r="M20" s="15">
        <v>179000</v>
      </c>
      <c r="N20" s="22">
        <v>145172</v>
      </c>
      <c r="O20" s="23">
        <f t="shared" si="0"/>
        <v>2856708</v>
      </c>
      <c r="T20" s="18"/>
    </row>
    <row r="21" spans="1:20" s="4" customFormat="1" x14ac:dyDescent="0.3">
      <c r="A21" s="48"/>
      <c r="B21" s="45" t="s">
        <v>27</v>
      </c>
      <c r="C21" s="2">
        <v>0</v>
      </c>
      <c r="D21" s="2">
        <f t="shared" ref="D21:N21" si="5">D20/D22</f>
        <v>1302</v>
      </c>
      <c r="E21" s="2">
        <f t="shared" si="5"/>
        <v>1397.5903614457832</v>
      </c>
      <c r="F21" s="2">
        <f t="shared" si="5"/>
        <v>1386.4229765013056</v>
      </c>
      <c r="G21" s="2">
        <f t="shared" si="5"/>
        <v>1418.421052631579</v>
      </c>
      <c r="H21" s="2">
        <f t="shared" si="5"/>
        <v>1473.2824427480916</v>
      </c>
      <c r="I21" s="2">
        <f t="shared" si="5"/>
        <v>1375.6345177664975</v>
      </c>
      <c r="J21" s="2">
        <f t="shared" si="5"/>
        <v>1614.5833333333333</v>
      </c>
      <c r="K21" s="2">
        <f t="shared" si="5"/>
        <v>1372.0930232558139</v>
      </c>
      <c r="L21" s="2">
        <f t="shared" si="5"/>
        <v>1200</v>
      </c>
      <c r="M21" s="2">
        <f t="shared" si="5"/>
        <v>1260.5633802816901</v>
      </c>
      <c r="N21" s="20">
        <f t="shared" si="5"/>
        <v>1209.7666666666667</v>
      </c>
      <c r="O21" s="23">
        <f t="shared" si="0"/>
        <v>15010.357754630762</v>
      </c>
      <c r="T21" s="18"/>
    </row>
    <row r="22" spans="1:20" s="4" customFormat="1" x14ac:dyDescent="0.3">
      <c r="A22" s="48"/>
      <c r="B22" s="42" t="s">
        <v>15</v>
      </c>
      <c r="C22" s="16"/>
      <c r="D22" s="16">
        <v>68</v>
      </c>
      <c r="E22" s="16">
        <v>332</v>
      </c>
      <c r="F22" s="16">
        <v>383</v>
      </c>
      <c r="G22" s="16">
        <v>380</v>
      </c>
      <c r="H22" s="16">
        <v>131</v>
      </c>
      <c r="I22" s="16">
        <v>197</v>
      </c>
      <c r="J22" s="16">
        <v>96</v>
      </c>
      <c r="K22" s="16">
        <v>129</v>
      </c>
      <c r="L22" s="16">
        <v>95</v>
      </c>
      <c r="M22" s="16">
        <v>142</v>
      </c>
      <c r="N22" s="17">
        <v>120</v>
      </c>
      <c r="O22" s="23">
        <f t="shared" si="0"/>
        <v>2073</v>
      </c>
      <c r="T22" s="18"/>
    </row>
    <row r="23" spans="1:20" s="4" customFormat="1" ht="17.25" thickBot="1" x14ac:dyDescent="0.35">
      <c r="A23" s="49"/>
      <c r="B23" s="43" t="s">
        <v>19</v>
      </c>
      <c r="C23" s="11"/>
      <c r="D23" s="12">
        <v>612</v>
      </c>
      <c r="E23" s="12">
        <v>2880</v>
      </c>
      <c r="F23" s="12">
        <v>4117</v>
      </c>
      <c r="G23" s="12">
        <v>3672</v>
      </c>
      <c r="H23" s="12">
        <v>1091</v>
      </c>
      <c r="I23" s="12">
        <v>1968</v>
      </c>
      <c r="J23" s="12">
        <v>1186</v>
      </c>
      <c r="K23" s="12">
        <v>1138</v>
      </c>
      <c r="L23" s="12">
        <v>1080</v>
      </c>
      <c r="M23" s="12">
        <v>1140</v>
      </c>
      <c r="N23" s="13">
        <v>939</v>
      </c>
      <c r="O23" s="29">
        <f t="shared" si="0"/>
        <v>19823</v>
      </c>
      <c r="T23" s="18"/>
    </row>
    <row r="24" spans="1:20" ht="17.25" thickTop="1" x14ac:dyDescent="0.3">
      <c r="A24" s="50" t="s">
        <v>34</v>
      </c>
      <c r="B24" s="44" t="s">
        <v>16</v>
      </c>
      <c r="C24" s="14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22">
        <v>178410</v>
      </c>
      <c r="O24" s="23">
        <f t="shared" ref="O24:O31" si="6">SUM(C24:N24)</f>
        <v>178410</v>
      </c>
    </row>
    <row r="25" spans="1:20" x14ac:dyDescent="0.3">
      <c r="A25" s="48"/>
      <c r="B25" s="41" t="s">
        <v>14</v>
      </c>
      <c r="C25" s="2">
        <v>0</v>
      </c>
      <c r="D25" s="2">
        <v>0</v>
      </c>
      <c r="E25" s="2">
        <v>0</v>
      </c>
      <c r="F25" s="2">
        <v>0</v>
      </c>
      <c r="G25" s="2">
        <v>0</v>
      </c>
      <c r="H25" s="2">
        <v>0</v>
      </c>
      <c r="I25" s="2">
        <v>0</v>
      </c>
      <c r="J25" s="2">
        <v>0</v>
      </c>
      <c r="K25" s="2">
        <v>0</v>
      </c>
      <c r="L25" s="2">
        <v>0</v>
      </c>
      <c r="M25" s="2">
        <v>0</v>
      </c>
      <c r="N25" s="20">
        <f t="shared" ref="N25" si="7">N24/N26</f>
        <v>1438.7903225806451</v>
      </c>
      <c r="O25" s="23">
        <f t="shared" si="6"/>
        <v>1438.7903225806451</v>
      </c>
    </row>
    <row r="26" spans="1:20" x14ac:dyDescent="0.3">
      <c r="A26" s="48"/>
      <c r="B26" s="42" t="s">
        <v>15</v>
      </c>
      <c r="C26" s="16"/>
      <c r="D26" s="16"/>
      <c r="E26" s="16"/>
      <c r="F26" s="16"/>
      <c r="G26" s="16"/>
      <c r="H26" s="16"/>
      <c r="I26" s="16"/>
      <c r="J26" s="16"/>
      <c r="K26" s="16"/>
      <c r="L26" s="16"/>
      <c r="M26" s="16"/>
      <c r="N26" s="17">
        <v>124</v>
      </c>
      <c r="O26" s="23">
        <f t="shared" si="6"/>
        <v>124</v>
      </c>
    </row>
    <row r="27" spans="1:20" s="4" customFormat="1" ht="17.25" thickBot="1" x14ac:dyDescent="0.35">
      <c r="A27" s="49"/>
      <c r="B27" s="43" t="s">
        <v>19</v>
      </c>
      <c r="C27" s="11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3">
        <v>1208</v>
      </c>
      <c r="O27" s="29">
        <f t="shared" si="6"/>
        <v>1208</v>
      </c>
      <c r="T27" s="18"/>
    </row>
    <row r="28" spans="1:20" ht="17.25" thickTop="1" x14ac:dyDescent="0.3">
      <c r="A28" s="50" t="s">
        <v>33</v>
      </c>
      <c r="B28" s="44" t="s">
        <v>16</v>
      </c>
      <c r="C28" s="14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22">
        <v>223414</v>
      </c>
      <c r="O28" s="23">
        <f t="shared" si="6"/>
        <v>223414</v>
      </c>
    </row>
    <row r="29" spans="1:20" x14ac:dyDescent="0.3">
      <c r="A29" s="48"/>
      <c r="B29" s="41" t="s">
        <v>14</v>
      </c>
      <c r="C29" s="2">
        <v>0</v>
      </c>
      <c r="D29" s="2">
        <v>0</v>
      </c>
      <c r="E29" s="2">
        <v>0</v>
      </c>
      <c r="F29" s="2">
        <v>0</v>
      </c>
      <c r="G29" s="2">
        <v>0</v>
      </c>
      <c r="H29" s="2">
        <v>0</v>
      </c>
      <c r="I29" s="2">
        <v>0</v>
      </c>
      <c r="J29" s="2">
        <v>0</v>
      </c>
      <c r="K29" s="2">
        <v>0</v>
      </c>
      <c r="L29" s="2">
        <v>0</v>
      </c>
      <c r="M29" s="2">
        <v>0</v>
      </c>
      <c r="N29" s="20">
        <f t="shared" ref="N29" si="8">N28/N30</f>
        <v>1441.3806451612904</v>
      </c>
      <c r="O29" s="23">
        <f t="shared" si="6"/>
        <v>1441.3806451612904</v>
      </c>
    </row>
    <row r="30" spans="1:20" x14ac:dyDescent="0.3">
      <c r="A30" s="48"/>
      <c r="B30" s="42" t="s">
        <v>15</v>
      </c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7">
        <v>155</v>
      </c>
      <c r="O30" s="23">
        <f t="shared" si="6"/>
        <v>155</v>
      </c>
    </row>
    <row r="31" spans="1:20" s="4" customFormat="1" ht="17.25" thickBot="1" x14ac:dyDescent="0.35">
      <c r="A31" s="49"/>
      <c r="B31" s="43" t="s">
        <v>19</v>
      </c>
      <c r="C31" s="11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3">
        <v>1780</v>
      </c>
      <c r="O31" s="29">
        <f t="shared" si="6"/>
        <v>1780</v>
      </c>
      <c r="T31" s="18"/>
    </row>
    <row r="32" spans="1:20" s="4" customFormat="1" ht="17.25" thickTop="1" x14ac:dyDescent="0.3">
      <c r="A32" s="50" t="s">
        <v>32</v>
      </c>
      <c r="B32" s="44" t="s">
        <v>16</v>
      </c>
      <c r="C32" s="14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22"/>
      <c r="O32" s="23">
        <f t="shared" ref="O32:O35" si="9">SUM(C32:N32)</f>
        <v>0</v>
      </c>
      <c r="T32" s="18"/>
    </row>
    <row r="33" spans="1:20" s="4" customFormat="1" x14ac:dyDescent="0.3">
      <c r="A33" s="48"/>
      <c r="B33" s="41" t="s">
        <v>14</v>
      </c>
      <c r="C33" s="2">
        <v>0</v>
      </c>
      <c r="D33" s="2">
        <v>0</v>
      </c>
      <c r="E33" s="2">
        <v>0</v>
      </c>
      <c r="F33" s="2">
        <v>0</v>
      </c>
      <c r="G33" s="2">
        <v>0</v>
      </c>
      <c r="H33" s="2">
        <v>0</v>
      </c>
      <c r="I33" s="2">
        <v>0</v>
      </c>
      <c r="J33" s="2">
        <v>0</v>
      </c>
      <c r="K33" s="2">
        <v>0</v>
      </c>
      <c r="L33" s="2">
        <v>0</v>
      </c>
      <c r="M33" s="2">
        <v>0</v>
      </c>
      <c r="N33" s="20">
        <v>0</v>
      </c>
      <c r="O33" s="23">
        <f t="shared" si="9"/>
        <v>0</v>
      </c>
      <c r="T33" s="18"/>
    </row>
    <row r="34" spans="1:20" s="4" customFormat="1" x14ac:dyDescent="0.3">
      <c r="A34" s="48"/>
      <c r="B34" s="42" t="s">
        <v>15</v>
      </c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7"/>
      <c r="O34" s="23">
        <f t="shared" si="9"/>
        <v>0</v>
      </c>
      <c r="T34" s="18"/>
    </row>
    <row r="35" spans="1:20" s="4" customFormat="1" ht="17.25" thickBot="1" x14ac:dyDescent="0.35">
      <c r="A35" s="49"/>
      <c r="B35" s="43" t="s">
        <v>19</v>
      </c>
      <c r="C35" s="11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3"/>
      <c r="O35" s="29">
        <f t="shared" si="9"/>
        <v>0</v>
      </c>
      <c r="T35" s="18"/>
    </row>
    <row r="36" spans="1:20" ht="17.25" thickTop="1" x14ac:dyDescent="0.3">
      <c r="A36" s="50" t="s">
        <v>29</v>
      </c>
      <c r="B36" s="44" t="s">
        <v>16</v>
      </c>
      <c r="C36" s="14">
        <v>581572</v>
      </c>
      <c r="D36" s="15">
        <v>494234</v>
      </c>
      <c r="E36" s="15">
        <v>422728</v>
      </c>
      <c r="F36" s="15">
        <v>142504</v>
      </c>
      <c r="G36" s="15">
        <v>166000</v>
      </c>
      <c r="H36" s="15">
        <v>377000</v>
      </c>
      <c r="I36" s="15">
        <v>261775</v>
      </c>
      <c r="J36" s="15">
        <v>301636</v>
      </c>
      <c r="K36" s="15">
        <v>246000</v>
      </c>
      <c r="L36" s="15">
        <v>319526</v>
      </c>
      <c r="M36" s="15">
        <v>337000</v>
      </c>
      <c r="N36" s="22">
        <v>181000</v>
      </c>
      <c r="O36" s="23">
        <f t="shared" si="0"/>
        <v>3830975</v>
      </c>
    </row>
    <row r="37" spans="1:20" x14ac:dyDescent="0.3">
      <c r="A37" s="48"/>
      <c r="B37" s="41" t="s">
        <v>14</v>
      </c>
      <c r="C37" s="2">
        <f t="shared" ref="C37:N37" si="10">C36/C38</f>
        <v>1576.0758807588077</v>
      </c>
      <c r="D37" s="2">
        <f t="shared" si="10"/>
        <v>1790.7028985507247</v>
      </c>
      <c r="E37" s="2">
        <f t="shared" si="10"/>
        <v>1559.8819188191883</v>
      </c>
      <c r="F37" s="2">
        <f t="shared" si="10"/>
        <v>1047.8235294117646</v>
      </c>
      <c r="G37" s="2">
        <f t="shared" si="10"/>
        <v>1676.7676767676767</v>
      </c>
      <c r="H37" s="2">
        <f t="shared" si="10"/>
        <v>1590.7172995780591</v>
      </c>
      <c r="I37" s="2">
        <f t="shared" si="10"/>
        <v>1576.9578313253012</v>
      </c>
      <c r="J37" s="2">
        <f t="shared" si="10"/>
        <v>1531.1472081218274</v>
      </c>
      <c r="K37" s="2">
        <f t="shared" si="10"/>
        <v>1527.9503105590063</v>
      </c>
      <c r="L37" s="2">
        <f t="shared" si="10"/>
        <v>1521.5523809523809</v>
      </c>
      <c r="M37" s="2">
        <f t="shared" si="10"/>
        <v>1440.1709401709402</v>
      </c>
      <c r="N37" s="20">
        <f t="shared" si="10"/>
        <v>1321.1678832116788</v>
      </c>
      <c r="O37" s="23">
        <f t="shared" si="0"/>
        <v>18160.915758227355</v>
      </c>
    </row>
    <row r="38" spans="1:20" x14ac:dyDescent="0.3">
      <c r="A38" s="48"/>
      <c r="B38" s="42" t="s">
        <v>15</v>
      </c>
      <c r="C38" s="16">
        <v>369</v>
      </c>
      <c r="D38" s="16">
        <v>276</v>
      </c>
      <c r="E38" s="16">
        <v>271</v>
      </c>
      <c r="F38" s="16">
        <v>136</v>
      </c>
      <c r="G38" s="16">
        <v>99</v>
      </c>
      <c r="H38" s="16">
        <v>237</v>
      </c>
      <c r="I38" s="16">
        <v>166</v>
      </c>
      <c r="J38" s="16">
        <v>197</v>
      </c>
      <c r="K38" s="16">
        <v>161</v>
      </c>
      <c r="L38" s="16">
        <v>210</v>
      </c>
      <c r="M38" s="16">
        <v>234</v>
      </c>
      <c r="N38" s="17">
        <v>137</v>
      </c>
      <c r="O38" s="23">
        <f t="shared" si="0"/>
        <v>2493</v>
      </c>
    </row>
    <row r="39" spans="1:20" s="4" customFormat="1" ht="17.25" thickBot="1" x14ac:dyDescent="0.35">
      <c r="A39" s="49"/>
      <c r="B39" s="43" t="s">
        <v>19</v>
      </c>
      <c r="C39" s="11">
        <v>4843</v>
      </c>
      <c r="D39" s="12">
        <v>4049</v>
      </c>
      <c r="E39" s="12">
        <v>3320</v>
      </c>
      <c r="F39" s="12">
        <v>1549</v>
      </c>
      <c r="G39" s="12">
        <v>1751</v>
      </c>
      <c r="H39" s="12">
        <v>3106</v>
      </c>
      <c r="I39" s="12">
        <v>2852</v>
      </c>
      <c r="J39" s="12">
        <v>2630</v>
      </c>
      <c r="K39" s="12">
        <v>2408</v>
      </c>
      <c r="L39" s="12">
        <v>3196</v>
      </c>
      <c r="M39" s="12">
        <v>3400</v>
      </c>
      <c r="N39" s="13">
        <v>1234</v>
      </c>
      <c r="O39" s="29">
        <f t="shared" si="0"/>
        <v>34338</v>
      </c>
      <c r="T39" s="18"/>
    </row>
    <row r="40" spans="1:20" ht="17.25" thickTop="1" x14ac:dyDescent="0.3">
      <c r="A40" s="51" t="s">
        <v>18</v>
      </c>
      <c r="B40" s="44" t="s">
        <v>16</v>
      </c>
      <c r="C40" s="33">
        <f>C4+C8+C12+C16+C20+C36+C24+C28+C32</f>
        <v>1920969</v>
      </c>
      <c r="D40" s="33">
        <f t="shared" ref="D40:N40" si="11">D4+D8+D12+D16+D20+D36+D24+D28+D32</f>
        <v>1806355</v>
      </c>
      <c r="E40" s="33">
        <f t="shared" si="11"/>
        <v>1574476</v>
      </c>
      <c r="F40" s="33">
        <f t="shared" si="11"/>
        <v>1269543</v>
      </c>
      <c r="G40" s="33">
        <f t="shared" si="11"/>
        <v>1135397</v>
      </c>
      <c r="H40" s="33">
        <f t="shared" si="11"/>
        <v>1730742</v>
      </c>
      <c r="I40" s="33">
        <f t="shared" si="11"/>
        <v>1852403</v>
      </c>
      <c r="J40" s="33">
        <f t="shared" si="11"/>
        <v>1613185</v>
      </c>
      <c r="K40" s="33">
        <f t="shared" si="11"/>
        <v>1571554</v>
      </c>
      <c r="L40" s="33">
        <f t="shared" si="11"/>
        <v>1684655</v>
      </c>
      <c r="M40" s="33">
        <f t="shared" si="11"/>
        <v>1697975</v>
      </c>
      <c r="N40" s="34">
        <f t="shared" si="11"/>
        <v>2019042</v>
      </c>
      <c r="O40" s="31">
        <f>SUM(C40:N40)</f>
        <v>19876296</v>
      </c>
      <c r="P40" s="3"/>
    </row>
    <row r="41" spans="1:20" x14ac:dyDescent="0.3">
      <c r="A41" s="52"/>
      <c r="B41" s="42" t="s">
        <v>15</v>
      </c>
      <c r="C41" s="5">
        <f>C6+C10+C14+C18+C22+C38+C26+C30+C34</f>
        <v>1268</v>
      </c>
      <c r="D41" s="5">
        <f t="shared" ref="D41:N41" si="12">D6+D10+D14+D18+D22+D38+D26+D30+D34</f>
        <v>1183</v>
      </c>
      <c r="E41" s="5">
        <f t="shared" si="12"/>
        <v>1091</v>
      </c>
      <c r="F41" s="5">
        <f t="shared" si="12"/>
        <v>943</v>
      </c>
      <c r="G41" s="5">
        <f t="shared" si="12"/>
        <v>757</v>
      </c>
      <c r="H41" s="5">
        <f t="shared" si="12"/>
        <v>1077</v>
      </c>
      <c r="I41" s="5">
        <f t="shared" si="12"/>
        <v>1174</v>
      </c>
      <c r="J41" s="5">
        <f t="shared" si="12"/>
        <v>1041</v>
      </c>
      <c r="K41" s="5">
        <f t="shared" si="12"/>
        <v>1033</v>
      </c>
      <c r="L41" s="5">
        <f t="shared" si="12"/>
        <v>1106</v>
      </c>
      <c r="M41" s="5">
        <f t="shared" si="12"/>
        <v>1157</v>
      </c>
      <c r="N41" s="35">
        <f t="shared" si="12"/>
        <v>1413</v>
      </c>
      <c r="O41" s="32">
        <f t="shared" ref="O41:O42" si="13">SUM(C41:N41)</f>
        <v>13243</v>
      </c>
      <c r="P41" s="3"/>
    </row>
    <row r="42" spans="1:20" ht="17.25" thickBot="1" x14ac:dyDescent="0.35">
      <c r="A42" s="53"/>
      <c r="B42" s="46" t="s">
        <v>19</v>
      </c>
      <c r="C42" s="36">
        <f>C7+C11+C15+C19+C39+C27+C31+C35</f>
        <v>12608</v>
      </c>
      <c r="D42" s="36">
        <f t="shared" ref="D42:N42" si="14">D7+D11+D15+D19+D39+D27+D31+D35</f>
        <v>10101</v>
      </c>
      <c r="E42" s="36">
        <f t="shared" si="14"/>
        <v>6907</v>
      </c>
      <c r="F42" s="36">
        <f t="shared" si="14"/>
        <v>4608</v>
      </c>
      <c r="G42" s="36">
        <f t="shared" si="14"/>
        <v>4359</v>
      </c>
      <c r="H42" s="36">
        <f t="shared" si="14"/>
        <v>9371</v>
      </c>
      <c r="I42" s="36">
        <f t="shared" si="14"/>
        <v>10891</v>
      </c>
      <c r="J42" s="36">
        <f t="shared" si="14"/>
        <v>9020</v>
      </c>
      <c r="K42" s="36">
        <f t="shared" si="14"/>
        <v>9479</v>
      </c>
      <c r="L42" s="36">
        <f t="shared" si="14"/>
        <v>11397</v>
      </c>
      <c r="M42" s="36">
        <f t="shared" si="14"/>
        <v>9935</v>
      </c>
      <c r="N42" s="37">
        <f t="shared" si="14"/>
        <v>10479</v>
      </c>
      <c r="O42" s="30">
        <f t="shared" si="13"/>
        <v>109155</v>
      </c>
      <c r="P42" s="3"/>
    </row>
    <row r="43" spans="1:20" x14ac:dyDescent="0.3">
      <c r="A43" s="18"/>
      <c r="B43" s="18"/>
      <c r="C43" s="19"/>
      <c r="D43" s="19"/>
      <c r="E43" s="19"/>
      <c r="F43" s="19"/>
      <c r="G43" s="19"/>
      <c r="H43" s="19"/>
      <c r="I43" s="19"/>
      <c r="J43" s="19"/>
      <c r="K43" s="19"/>
      <c r="L43" s="19"/>
      <c r="M43" s="19"/>
      <c r="N43" s="19"/>
      <c r="O43" s="19"/>
      <c r="P43" s="3"/>
    </row>
  </sheetData>
  <mergeCells count="11">
    <mergeCell ref="A1:O1"/>
    <mergeCell ref="A32:A35"/>
    <mergeCell ref="A40:A42"/>
    <mergeCell ref="A4:A7"/>
    <mergeCell ref="A8:A11"/>
    <mergeCell ref="A12:A15"/>
    <mergeCell ref="A16:A19"/>
    <mergeCell ref="A36:A39"/>
    <mergeCell ref="A20:A23"/>
    <mergeCell ref="A24:A27"/>
    <mergeCell ref="A28:A3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64" orientation="landscape" r:id="rId1"/>
  <colBreaks count="1" manualBreakCount="1">
    <brk id="15" max="1048575" man="1"/>
  </colBreak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2015년 주유내역</vt:lpstr>
      <vt:lpstr>'2015년 주유내역'!Print_Area</vt:lpstr>
    </vt:vector>
  </TitlesOfParts>
  <Company>Your Company Name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Your User Name</dc:creator>
  <cp:lastModifiedBy>nipa</cp:lastModifiedBy>
  <cp:lastPrinted>2017-06-15T04:45:28Z</cp:lastPrinted>
  <dcterms:created xsi:type="dcterms:W3CDTF">2011-03-08T02:30:38Z</dcterms:created>
  <dcterms:modified xsi:type="dcterms:W3CDTF">2017-06-15T04:50:56Z</dcterms:modified>
</cp:coreProperties>
</file>