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35" windowWidth="14955" windowHeight="5235" tabRatio="605"/>
  </bookViews>
  <sheets>
    <sheet name="2016년 주유내역" sheetId="4" r:id="rId1"/>
  </sheets>
  <definedNames>
    <definedName name="_xlnm.Print_Area" localSheetId="0">'2016년 주유내역'!$A$1:$O$39</definedName>
  </definedNames>
  <calcPr calcId="145621"/>
</workbook>
</file>

<file path=xl/calcChain.xml><?xml version="1.0" encoding="utf-8"?>
<calcChain xmlns="http://schemas.openxmlformats.org/spreadsheetml/2006/main">
  <c r="D38" i="4" l="1"/>
  <c r="E38" i="4"/>
  <c r="F38" i="4"/>
  <c r="G38" i="4"/>
  <c r="H38" i="4"/>
  <c r="I38" i="4"/>
  <c r="J38" i="4"/>
  <c r="K38" i="4"/>
  <c r="L38" i="4"/>
  <c r="M38" i="4"/>
  <c r="N38" i="4"/>
  <c r="D37" i="4"/>
  <c r="E37" i="4"/>
  <c r="F37" i="4"/>
  <c r="G37" i="4"/>
  <c r="H37" i="4"/>
  <c r="I37" i="4"/>
  <c r="J37" i="4"/>
  <c r="K37" i="4"/>
  <c r="L37" i="4"/>
  <c r="M37" i="4"/>
  <c r="N37" i="4"/>
  <c r="D36" i="4"/>
  <c r="E36" i="4"/>
  <c r="F36" i="4"/>
  <c r="G36" i="4"/>
  <c r="H36" i="4"/>
  <c r="I36" i="4"/>
  <c r="J36" i="4"/>
  <c r="K36" i="4"/>
  <c r="L36" i="4"/>
  <c r="M36" i="4"/>
  <c r="N36" i="4"/>
  <c r="C38" i="4"/>
  <c r="C37" i="4"/>
  <c r="C36" i="4"/>
  <c r="N29" i="4" l="1"/>
  <c r="M29" i="4"/>
  <c r="N25" i="4"/>
  <c r="N21" i="4"/>
  <c r="M21" i="4"/>
  <c r="N33" i="4"/>
  <c r="M33" i="4"/>
  <c r="M9" i="4"/>
  <c r="H25" i="4" l="1"/>
  <c r="M25" i="4" l="1"/>
  <c r="O35" i="4"/>
  <c r="O34" i="4"/>
  <c r="L33" i="4"/>
  <c r="K33" i="4"/>
  <c r="J33" i="4"/>
  <c r="I33" i="4"/>
  <c r="H33" i="4"/>
  <c r="G33" i="4"/>
  <c r="F33" i="4"/>
  <c r="E33" i="4"/>
  <c r="D33" i="4"/>
  <c r="C33" i="4"/>
  <c r="O32" i="4"/>
  <c r="O31" i="4"/>
  <c r="O30" i="4"/>
  <c r="L29" i="4"/>
  <c r="K29" i="4"/>
  <c r="J29" i="4"/>
  <c r="I29" i="4"/>
  <c r="G29" i="4"/>
  <c r="F29" i="4"/>
  <c r="E29" i="4"/>
  <c r="D29" i="4"/>
  <c r="C29" i="4"/>
  <c r="O28" i="4"/>
  <c r="O27" i="4"/>
  <c r="O26" i="4"/>
  <c r="L25" i="4"/>
  <c r="K25" i="4"/>
  <c r="J25" i="4"/>
  <c r="I25" i="4"/>
  <c r="G25" i="4"/>
  <c r="F25" i="4"/>
  <c r="E25" i="4"/>
  <c r="D25" i="4"/>
  <c r="C25" i="4"/>
  <c r="O24" i="4"/>
  <c r="O25" i="4" l="1"/>
  <c r="O29" i="4"/>
  <c r="O33" i="4"/>
  <c r="O6" i="4"/>
  <c r="O7" i="4"/>
  <c r="O8" i="4"/>
  <c r="O10" i="4"/>
  <c r="O11" i="4"/>
  <c r="O12" i="4"/>
  <c r="O14" i="4"/>
  <c r="O15" i="4"/>
  <c r="O16" i="4"/>
  <c r="O18" i="4"/>
  <c r="O19" i="4"/>
  <c r="O20" i="4"/>
  <c r="O22" i="4"/>
  <c r="O23" i="4"/>
  <c r="K21" i="4"/>
  <c r="J21" i="4"/>
  <c r="F21" i="4"/>
  <c r="E21" i="4"/>
  <c r="D21" i="4"/>
  <c r="O21" i="4" l="1"/>
  <c r="O36" i="4"/>
  <c r="O37" i="4"/>
  <c r="O38" i="4"/>
  <c r="I5" i="4"/>
  <c r="E17" i="4"/>
  <c r="F17" i="4"/>
  <c r="G17" i="4"/>
  <c r="H17" i="4"/>
  <c r="I17" i="4"/>
  <c r="J17" i="4"/>
  <c r="K17" i="4"/>
  <c r="L17" i="4"/>
  <c r="M17" i="4"/>
  <c r="N17" i="4"/>
  <c r="E9" i="4"/>
  <c r="F9" i="4"/>
  <c r="G9" i="4"/>
  <c r="H9" i="4"/>
  <c r="I9" i="4"/>
  <c r="J9" i="4"/>
  <c r="K9" i="4"/>
  <c r="L9" i="4"/>
  <c r="N9" i="4"/>
  <c r="N5" i="4"/>
  <c r="M5" i="4"/>
  <c r="L5" i="4"/>
  <c r="K5" i="4"/>
  <c r="J5" i="4"/>
  <c r="H5" i="4"/>
  <c r="G5" i="4"/>
  <c r="F5" i="4"/>
  <c r="E5" i="4"/>
  <c r="D5" i="4"/>
  <c r="D9" i="4"/>
  <c r="D17" i="4"/>
  <c r="C17" i="4"/>
  <c r="C9" i="4"/>
  <c r="C5" i="4"/>
  <c r="O17" i="4" l="1"/>
  <c r="O9" i="4"/>
  <c r="O5" i="4"/>
  <c r="O13" i="4"/>
  <c r="O4" i="4" l="1"/>
</calcChain>
</file>

<file path=xl/comments1.xml><?xml version="1.0" encoding="utf-8"?>
<comments xmlns="http://schemas.openxmlformats.org/spreadsheetml/2006/main">
  <authors>
    <author>nipa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4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교체</t>
        </r>
        <r>
          <rPr>
            <sz val="9"/>
            <color indexed="81"/>
            <rFont val="Tahoma"/>
            <family val="2"/>
          </rPr>
          <t xml:space="preserve"> 
8655-&gt; 7460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nipa:</t>
        </r>
        <r>
          <rPr>
            <sz val="9"/>
            <color indexed="81"/>
            <rFont val="Tahoma"/>
            <family val="2"/>
          </rPr>
          <t xml:space="preserve">
9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차량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매각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<sst xmlns="http://schemas.openxmlformats.org/spreadsheetml/2006/main" count="61" uniqueCount="34">
  <si>
    <t xml:space="preserve"> 구  분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</si>
  <si>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</si>
  <si>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</si>
  <si>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</si>
  <si>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</si>
  <si>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</si>
  <si>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</si>
  <si>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</si>
  <si>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</si>
  <si>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</si>
  <si>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</si>
  <si>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</si>
  <si>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</si>
  <si>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</si>
  <si>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  L당 단가</t>
    <phoneticPr fontId="1" type="noConversion"/>
  </si>
  <si>
    <t>사용량(L)</t>
    <phoneticPr fontId="1" type="noConversion"/>
  </si>
  <si>
    <t>주유비(원)</t>
    <phoneticPr fontId="1" type="noConversion"/>
  </si>
  <si>
    <t>종 목</t>
    <phoneticPr fontId="1" type="noConversion"/>
  </si>
  <si>
    <t>합  계</t>
    <phoneticPr fontId="1" type="noConversion"/>
  </si>
  <si>
    <t>주행거리(km)</t>
    <phoneticPr fontId="1" type="noConversion"/>
  </si>
  <si>
    <t>59조8894
(쏘나타)</t>
    <phoneticPr fontId="1" type="noConversion"/>
  </si>
  <si>
    <t>04가3951
(베르나)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</si>
  <si>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</si>
  <si>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</si>
  <si>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</si>
  <si>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L당 단가</t>
    <phoneticPr fontId="1" type="noConversion"/>
  </si>
  <si>
    <t>68호7460
(체어맨)</t>
    <phoneticPr fontId="1" type="noConversion"/>
  </si>
  <si>
    <t xml:space="preserve"> 업무용차량  주행거리 및 주유내역(소수점이하 절사)</t>
    <phoneticPr fontId="1" type="noConversion"/>
  </si>
  <si>
    <t>2016년 업무용차량 주행 및 주유 내역</t>
    <phoneticPr fontId="1" type="noConversion"/>
  </si>
  <si>
    <t>49우0884 
(모닝)</t>
    <phoneticPr fontId="1" type="noConversion"/>
  </si>
  <si>
    <t>74도6869
(스타랙스)</t>
    <phoneticPr fontId="1" type="noConversion"/>
  </si>
  <si>
    <t>13조5124
(하이브리드,
소나타)</t>
    <phoneticPr fontId="1" type="noConversion"/>
  </si>
  <si>
    <t>49우0946 
(하이브리드,
소나타)</t>
    <phoneticPr fontId="1" type="noConversion"/>
  </si>
  <si>
    <t>49우0942 
(하이브리드,
소나타)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</si>
</sst>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176" fontId="2" fillId="0" borderId="11" xfId="0" applyNumberFormat="1" applyFont="1" applyBorder="1">
      <alignment vertical="center"/>
    </xf>
    <xf numFmtId="176" fontId="2" fillId="0" borderId="10" xfId="0" applyNumberFormat="1" applyFont="1" applyBorder="1">
      <alignment vertical="center"/>
    </xf>
    <xf numFmtId="176" fontId="2" fillId="0" borderId="12" xfId="0" applyNumberFormat="1" applyFont="1" applyBorder="1">
      <alignment vertical="center"/>
    </xf>
    <xf numFmtId="176" fontId="0" fillId="3" borderId="4" xfId="0" applyNumberFormat="1" applyFill="1" applyBorder="1">
      <alignment vertical="center"/>
    </xf>
    <xf numFmtId="176" fontId="0" fillId="3" borderId="2" xfId="0" applyNumberFormat="1" applyFill="1" applyBorder="1">
      <alignment vertical="center"/>
    </xf>
    <xf numFmtId="176" fontId="0" fillId="3" borderId="6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0" fillId="3" borderId="9" xfId="0" applyNumberFormat="1" applyFill="1" applyBorder="1">
      <alignment vertical="center"/>
    </xf>
    <xf numFmtId="176" fontId="0" fillId="3" borderId="3" xfId="0" applyNumberFormat="1" applyFill="1" applyBorder="1">
      <alignment vertical="center"/>
    </xf>
    <xf numFmtId="176" fontId="0" fillId="3" borderId="1" xfId="0" applyNumberFormat="1" applyFill="1" applyBorder="1">
      <alignment vertical="center"/>
    </xf>
    <xf numFmtId="176" fontId="0" fillId="3" borderId="5" xfId="0" applyNumberFormat="1" applyFill="1" applyBorder="1">
      <alignment vertical="center"/>
    </xf>
    <xf numFmtId="176" fontId="0" fillId="3" borderId="13" xfId="0" applyNumberFormat="1" applyFill="1" applyBorder="1">
      <alignment vertical="center"/>
    </xf>
    <xf numFmtId="176" fontId="0" fillId="3" borderId="14" xfId="0" applyNumberFormat="1" applyFill="1" applyBorder="1">
      <alignment vertical="center"/>
    </xf>
    <xf numFmtId="176" fontId="0" fillId="3" borderId="8" xfId="0" applyNumberFormat="1" applyFill="1" applyBorder="1">
      <alignment vertical="center"/>
    </xf>
    <xf numFmtId="176" fontId="0" fillId="3" borderId="0" xfId="0" applyNumberForma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0" fillId="3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176" fontId="0" fillId="0" borderId="7" xfId="0" applyNumberFormat="1" applyBorder="1">
      <alignment vertical="center"/>
    </xf>
    <xf numFmtId="41" fontId="0" fillId="3" borderId="19" xfId="0" applyNumberFormat="1" applyFill="1" applyBorder="1">
      <alignment vertical="center"/>
    </xf>
    <xf numFmtId="176" fontId="0" fillId="3" borderId="20" xfId="0" applyNumberFormat="1" applyFill="1" applyBorder="1">
      <alignment vertical="center"/>
    </xf>
    <xf numFmtId="0" fontId="2" fillId="2" borderId="15" xfId="0" applyFont="1" applyFill="1" applyBorder="1" applyAlignment="1">
      <alignment horizontal="center" vertical="center"/>
    </xf>
    <xf numFmtId="176" fontId="2" fillId="0" borderId="21" xfId="0" applyNumberFormat="1" applyFont="1" applyBorder="1">
      <alignment vertical="center"/>
    </xf>
    <xf numFmtId="176" fontId="2" fillId="0" borderId="22" xfId="0" applyNumberFormat="1" applyFont="1" applyBorder="1">
      <alignment vertical="center"/>
    </xf>
    <xf numFmtId="176" fontId="2" fillId="0" borderId="23" xfId="0" applyNumberFormat="1" applyFont="1" applyBorder="1">
      <alignment vertical="center"/>
    </xf>
    <xf numFmtId="176" fontId="2" fillId="0" borderId="25" xfId="0" applyNumberFormat="1" applyFont="1" applyBorder="1">
      <alignment vertical="center"/>
    </xf>
    <xf numFmtId="176" fontId="2" fillId="0" borderId="24" xfId="0" applyNumberFormat="1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176" fontId="0" fillId="0" borderId="28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39"/>
  <sheetViews>
    <sheetView tabSelected="1" zoomScaleNormal="100" workbookViewId="0">
      <pane xSplit="1" ySplit="3" topLeftCell="B8" activePane="bottomRight" state="frozen"/>
      <selection pane="topRight" activeCell="B1" sqref="B1"/>
      <selection pane="bottomLeft" activeCell="A4" sqref="A4"/>
      <selection pane="bottomRight" sqref="A1:O1"/>
    </sheetView>
  </sheetViews>
  <sheetFormatPr defaultRowHeight="16.5" x14ac:dyDescent="0.3"/>
  <cols>
    <col min="1" max="1" width="12.5" customWidth="1"/>
    <col min="2" max="2" width="13.125" style="1" bestFit="1" customWidth="1"/>
    <col min="3" max="12" width="11.375" bestFit="1" customWidth="1"/>
    <col min="13" max="13" width="12.75" customWidth="1"/>
    <col min="14" max="14" width="11.375" bestFit="1" customWidth="1"/>
    <col min="15" max="15" width="12.625" bestFit="1" customWidth="1"/>
    <col min="16" max="16" width="11" bestFit="1" customWidth="1"/>
    <col min="17" max="17" width="13.25" customWidth="1"/>
  </cols>
  <sheetData>
    <row r="1" spans="1:16" ht="26.25" x14ac:dyDescent="0.3">
      <c r="A1" s="36" t="s">
        <v>28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6" ht="25.5" customHeight="1" thickBot="1" x14ac:dyDescent="0.35">
      <c r="A2" s="23" t="s">
        <v>27</v>
      </c>
      <c r="B2" s="23"/>
      <c r="C2" s="23"/>
      <c r="D2" s="23"/>
      <c r="E2" s="23"/>
      <c r="F2" s="23"/>
    </row>
    <row r="3" spans="1:16" ht="17.25" thickBot="1" x14ac:dyDescent="0.35">
      <c r="A3" s="30" t="s">
        <v>0</v>
      </c>
      <c r="B3" s="37" t="s">
        <v>17</v>
      </c>
      <c r="C3" s="24" t="s">
        <v>1</v>
      </c>
      <c r="D3" s="25" t="s">
        <v>2</v>
      </c>
      <c r="E3" s="25" t="s">
        <v>3</v>
      </c>
      <c r="F3" s="25" t="s">
        <v>4</v>
      </c>
      <c r="G3" s="25" t="s">
        <v>5</v>
      </c>
      <c r="H3" s="25" t="s">
        <v>6</v>
      </c>
      <c r="I3" s="25" t="s">
        <v>7</v>
      </c>
      <c r="J3" s="25" t="s">
        <v>8</v>
      </c>
      <c r="K3" s="25" t="s">
        <v>9</v>
      </c>
      <c r="L3" s="25" t="s">
        <v>10</v>
      </c>
      <c r="M3" s="25" t="s">
        <v>11</v>
      </c>
      <c r="N3" s="26" t="s">
        <v>12</v>
      </c>
      <c r="O3" s="30" t="s">
        <v>13</v>
      </c>
    </row>
    <row r="4" spans="1:16" x14ac:dyDescent="0.3">
      <c r="A4" s="46" t="s">
        <v>26</v>
      </c>
      <c r="B4" s="38" t="s">
        <v>16</v>
      </c>
      <c r="C4" s="8">
        <v>718298</v>
      </c>
      <c r="D4" s="9">
        <v>556918</v>
      </c>
      <c r="E4" s="9">
        <v>615658</v>
      </c>
      <c r="F4" s="9">
        <v>778488</v>
      </c>
      <c r="G4" s="9">
        <v>802238</v>
      </c>
      <c r="H4" s="9">
        <v>867803</v>
      </c>
      <c r="I4" s="9">
        <v>824059</v>
      </c>
      <c r="J4" s="9">
        <v>852838</v>
      </c>
      <c r="K4" s="9">
        <v>622312</v>
      </c>
      <c r="L4" s="9">
        <v>759429</v>
      </c>
      <c r="M4" s="9">
        <v>733430</v>
      </c>
      <c r="N4" s="10">
        <v>651031</v>
      </c>
      <c r="O4" s="31">
        <f t="shared" ref="O4:O23" si="0">SUM(C4:N4)</f>
        <v>8782502</v>
      </c>
    </row>
    <row r="5" spans="1:16" x14ac:dyDescent="0.3">
      <c r="A5" s="47"/>
      <c r="B5" s="39" t="s">
        <v>14</v>
      </c>
      <c r="C5" s="2">
        <f t="shared" ref="C5:N5" si="1">C4/C6</f>
        <v>1405.6712328767123</v>
      </c>
      <c r="D5" s="2">
        <f t="shared" si="1"/>
        <v>1361.6577017114914</v>
      </c>
      <c r="E5" s="2">
        <f t="shared" si="1"/>
        <v>1307.1295116772824</v>
      </c>
      <c r="F5" s="2">
        <f t="shared" si="1"/>
        <v>1375.4204946996467</v>
      </c>
      <c r="G5" s="2">
        <f t="shared" si="1"/>
        <v>1390.3604852686308</v>
      </c>
      <c r="H5" s="2">
        <f t="shared" si="1"/>
        <v>1478.3696763202727</v>
      </c>
      <c r="I5" s="2">
        <f>I4/I6</f>
        <v>1468.9108734402853</v>
      </c>
      <c r="J5" s="2">
        <f t="shared" si="1"/>
        <v>1457.8427350427351</v>
      </c>
      <c r="K5" s="2">
        <f t="shared" si="1"/>
        <v>1272.6216768916156</v>
      </c>
      <c r="L5" s="2">
        <f t="shared" si="1"/>
        <v>1438.3125</v>
      </c>
      <c r="M5" s="2">
        <f t="shared" si="1"/>
        <v>1466.86</v>
      </c>
      <c r="N5" s="27">
        <f t="shared" si="1"/>
        <v>1717.759894459103</v>
      </c>
      <c r="O5" s="31">
        <f t="shared" si="0"/>
        <v>17140.91678238778</v>
      </c>
    </row>
    <row r="6" spans="1:16" x14ac:dyDescent="0.3">
      <c r="A6" s="47"/>
      <c r="B6" s="40" t="s">
        <v>15</v>
      </c>
      <c r="C6" s="11">
        <v>511</v>
      </c>
      <c r="D6" s="11">
        <v>409</v>
      </c>
      <c r="E6" s="11">
        <v>471</v>
      </c>
      <c r="F6" s="11">
        <v>566</v>
      </c>
      <c r="G6" s="11">
        <v>577</v>
      </c>
      <c r="H6" s="11">
        <v>587</v>
      </c>
      <c r="I6" s="11">
        <v>561</v>
      </c>
      <c r="J6" s="11">
        <v>585</v>
      </c>
      <c r="K6" s="11">
        <v>489</v>
      </c>
      <c r="L6" s="11">
        <v>528</v>
      </c>
      <c r="M6" s="11">
        <v>500</v>
      </c>
      <c r="N6" s="12">
        <v>379</v>
      </c>
      <c r="O6" s="31">
        <f t="shared" si="0"/>
        <v>6163</v>
      </c>
    </row>
    <row r="7" spans="1:16" s="4" customFormat="1" ht="17.25" thickBot="1" x14ac:dyDescent="0.35">
      <c r="A7" s="48"/>
      <c r="B7" s="41" t="s">
        <v>19</v>
      </c>
      <c r="C7" s="13">
        <v>3743</v>
      </c>
      <c r="D7" s="14">
        <v>3263</v>
      </c>
      <c r="E7" s="14">
        <v>3601</v>
      </c>
      <c r="F7" s="14">
        <v>1288</v>
      </c>
      <c r="G7" s="14">
        <v>3985</v>
      </c>
      <c r="H7" s="14">
        <v>4053</v>
      </c>
      <c r="I7" s="14">
        <v>3726</v>
      </c>
      <c r="J7" s="14">
        <v>4120</v>
      </c>
      <c r="K7" s="14">
        <v>3483</v>
      </c>
      <c r="L7" s="14">
        <v>3657</v>
      </c>
      <c r="M7" s="14">
        <v>3277</v>
      </c>
      <c r="N7" s="15">
        <v>3232</v>
      </c>
      <c r="O7" s="32">
        <f t="shared" si="0"/>
        <v>41428</v>
      </c>
    </row>
    <row r="8" spans="1:16" ht="17.25" thickTop="1" x14ac:dyDescent="0.3">
      <c r="A8" s="49" t="s">
        <v>20</v>
      </c>
      <c r="B8" s="38" t="s">
        <v>16</v>
      </c>
      <c r="C8" s="8">
        <v>385202</v>
      </c>
      <c r="D8" s="9">
        <v>226654</v>
      </c>
      <c r="E8" s="9">
        <v>233136</v>
      </c>
      <c r="F8" s="9">
        <v>206199</v>
      </c>
      <c r="G8" s="9">
        <v>207468</v>
      </c>
      <c r="H8" s="9">
        <v>385455</v>
      </c>
      <c r="I8" s="9">
        <v>380309</v>
      </c>
      <c r="J8" s="9">
        <v>524891</v>
      </c>
      <c r="K8" s="9">
        <v>488178</v>
      </c>
      <c r="L8" s="9">
        <v>399242</v>
      </c>
      <c r="M8" s="9">
        <v>265167</v>
      </c>
      <c r="N8" s="10">
        <v>473786</v>
      </c>
      <c r="O8" s="31">
        <f t="shared" si="0"/>
        <v>4175687</v>
      </c>
    </row>
    <row r="9" spans="1:16" x14ac:dyDescent="0.3">
      <c r="A9" s="47"/>
      <c r="B9" s="39" t="s">
        <v>14</v>
      </c>
      <c r="C9" s="2">
        <f t="shared" ref="C9:N9" si="2">C8/C10</f>
        <v>1897.5467980295566</v>
      </c>
      <c r="D9" s="2">
        <f t="shared" si="2"/>
        <v>1373.6606060606061</v>
      </c>
      <c r="E9" s="2">
        <f t="shared" si="2"/>
        <v>1355.4418604651162</v>
      </c>
      <c r="F9" s="2">
        <f t="shared" si="2"/>
        <v>1347.7058823529412</v>
      </c>
      <c r="G9" s="2">
        <f t="shared" si="2"/>
        <v>1401.8108108108108</v>
      </c>
      <c r="H9" s="2">
        <f t="shared" si="2"/>
        <v>1535.6772908366534</v>
      </c>
      <c r="I9" s="2">
        <f t="shared" si="2"/>
        <v>1451.5610687022902</v>
      </c>
      <c r="J9" s="2">
        <f t="shared" si="2"/>
        <v>1442.0082417582419</v>
      </c>
      <c r="K9" s="2">
        <f t="shared" si="2"/>
        <v>1700.9686411149826</v>
      </c>
      <c r="L9" s="2">
        <f t="shared" si="2"/>
        <v>1446.5289855072465</v>
      </c>
      <c r="M9" s="2">
        <f>M8/M10</f>
        <v>1449</v>
      </c>
      <c r="N9" s="27">
        <f t="shared" si="2"/>
        <v>1508.8726114649683</v>
      </c>
      <c r="O9" s="31">
        <f t="shared" si="0"/>
        <v>17910.782797103413</v>
      </c>
    </row>
    <row r="10" spans="1:16" x14ac:dyDescent="0.3">
      <c r="A10" s="47"/>
      <c r="B10" s="40" t="s">
        <v>15</v>
      </c>
      <c r="C10" s="11">
        <v>203</v>
      </c>
      <c r="D10" s="11">
        <v>165</v>
      </c>
      <c r="E10" s="11">
        <v>172</v>
      </c>
      <c r="F10" s="11">
        <v>153</v>
      </c>
      <c r="G10" s="11">
        <v>148</v>
      </c>
      <c r="H10" s="11">
        <v>251</v>
      </c>
      <c r="I10" s="11">
        <v>262</v>
      </c>
      <c r="J10" s="11">
        <v>364</v>
      </c>
      <c r="K10" s="11">
        <v>287</v>
      </c>
      <c r="L10" s="11">
        <v>276</v>
      </c>
      <c r="M10" s="11">
        <v>183</v>
      </c>
      <c r="N10" s="12">
        <v>314</v>
      </c>
      <c r="O10" s="31">
        <f t="shared" si="0"/>
        <v>2778</v>
      </c>
      <c r="P10" s="4"/>
    </row>
    <row r="11" spans="1:16" s="4" customFormat="1" ht="17.25" thickBot="1" x14ac:dyDescent="0.35">
      <c r="A11" s="48"/>
      <c r="B11" s="41" t="s">
        <v>19</v>
      </c>
      <c r="C11" s="13">
        <v>2103</v>
      </c>
      <c r="D11" s="14">
        <v>1700</v>
      </c>
      <c r="E11" s="14">
        <v>2364</v>
      </c>
      <c r="F11" s="14">
        <v>1386</v>
      </c>
      <c r="G11" s="14">
        <v>1472</v>
      </c>
      <c r="H11" s="14">
        <v>1953</v>
      </c>
      <c r="I11" s="14">
        <v>3268</v>
      </c>
      <c r="J11" s="14">
        <v>3941</v>
      </c>
      <c r="K11" s="14">
        <v>3917</v>
      </c>
      <c r="L11" s="14">
        <v>3704</v>
      </c>
      <c r="M11" s="14">
        <v>2300</v>
      </c>
      <c r="N11" s="15">
        <v>2793</v>
      </c>
      <c r="O11" s="32">
        <f t="shared" si="0"/>
        <v>30901</v>
      </c>
      <c r="P11"/>
    </row>
    <row r="12" spans="1:16" ht="17.25" thickTop="1" x14ac:dyDescent="0.3">
      <c r="A12" s="49" t="s">
        <v>21</v>
      </c>
      <c r="B12" s="38" t="s">
        <v>16</v>
      </c>
      <c r="C12" s="8"/>
      <c r="D12" s="9"/>
      <c r="E12" s="9"/>
      <c r="F12" s="9"/>
      <c r="G12" s="9"/>
      <c r="H12" s="9"/>
      <c r="I12" s="9"/>
      <c r="J12" s="9"/>
      <c r="K12" s="9">
        <v>38000</v>
      </c>
      <c r="L12" s="9"/>
      <c r="M12" s="9"/>
      <c r="N12" s="10"/>
      <c r="O12" s="31">
        <f t="shared" si="0"/>
        <v>38000</v>
      </c>
    </row>
    <row r="13" spans="1:16" x14ac:dyDescent="0.3">
      <c r="A13" s="47"/>
      <c r="B13" s="39" t="s">
        <v>14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7">
        <v>0</v>
      </c>
      <c r="O13" s="31">
        <f t="shared" si="0"/>
        <v>0</v>
      </c>
    </row>
    <row r="14" spans="1:16" x14ac:dyDescent="0.3">
      <c r="A14" s="47"/>
      <c r="B14" s="40" t="s">
        <v>15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2"/>
      <c r="O14" s="31">
        <f t="shared" si="0"/>
        <v>0</v>
      </c>
    </row>
    <row r="15" spans="1:16" s="4" customFormat="1" ht="17.25" thickBot="1" x14ac:dyDescent="0.35">
      <c r="A15" s="48"/>
      <c r="B15" s="41" t="s">
        <v>19</v>
      </c>
      <c r="C15" s="13">
        <v>47</v>
      </c>
      <c r="D15" s="14">
        <v>167</v>
      </c>
      <c r="E15" s="14">
        <v>10</v>
      </c>
      <c r="F15" s="14">
        <v>296</v>
      </c>
      <c r="G15" s="14">
        <v>31</v>
      </c>
      <c r="H15" s="14"/>
      <c r="I15" s="14"/>
      <c r="J15" s="14"/>
      <c r="K15" s="22"/>
      <c r="L15" s="14"/>
      <c r="M15" s="14"/>
      <c r="N15" s="28"/>
      <c r="O15" s="32">
        <f t="shared" si="0"/>
        <v>551</v>
      </c>
    </row>
    <row r="16" spans="1:16" ht="17.25" thickTop="1" x14ac:dyDescent="0.3">
      <c r="A16" s="49" t="s">
        <v>29</v>
      </c>
      <c r="B16" s="42" t="s">
        <v>22</v>
      </c>
      <c r="C16" s="16">
        <v>2103</v>
      </c>
      <c r="D16" s="17">
        <v>26000</v>
      </c>
      <c r="E16" s="17">
        <v>74000</v>
      </c>
      <c r="F16" s="17">
        <v>103000</v>
      </c>
      <c r="G16" s="17">
        <v>160000</v>
      </c>
      <c r="H16" s="17">
        <v>71000</v>
      </c>
      <c r="I16" s="17">
        <v>129000</v>
      </c>
      <c r="J16" s="17">
        <v>135000</v>
      </c>
      <c r="K16" s="17">
        <v>94000</v>
      </c>
      <c r="L16" s="17">
        <v>173867</v>
      </c>
      <c r="M16" s="17">
        <v>138000</v>
      </c>
      <c r="N16" s="29">
        <v>209000</v>
      </c>
      <c r="O16" s="31">
        <f t="shared" si="0"/>
        <v>1314970</v>
      </c>
    </row>
    <row r="17" spans="1:20" x14ac:dyDescent="0.3">
      <c r="A17" s="47"/>
      <c r="B17" s="39" t="s">
        <v>23</v>
      </c>
      <c r="C17" s="2">
        <f t="shared" ref="C17:N17" si="3">C16/C18</f>
        <v>26.287500000000001</v>
      </c>
      <c r="D17" s="2">
        <f t="shared" si="3"/>
        <v>1300</v>
      </c>
      <c r="E17" s="2">
        <f t="shared" si="3"/>
        <v>1423.0769230769231</v>
      </c>
      <c r="F17" s="2">
        <f t="shared" si="3"/>
        <v>1320.5128205128206</v>
      </c>
      <c r="G17" s="2">
        <f t="shared" si="3"/>
        <v>1379.3103448275863</v>
      </c>
      <c r="H17" s="2">
        <f t="shared" si="3"/>
        <v>1392.1568627450981</v>
      </c>
      <c r="I17" s="2">
        <f t="shared" si="3"/>
        <v>1387.0967741935483</v>
      </c>
      <c r="J17" s="2">
        <f t="shared" si="3"/>
        <v>1350</v>
      </c>
      <c r="K17" s="2">
        <f t="shared" si="3"/>
        <v>1424.2424242424242</v>
      </c>
      <c r="L17" s="2">
        <f t="shared" si="3"/>
        <v>1538.646017699115</v>
      </c>
      <c r="M17" s="2">
        <f t="shared" si="3"/>
        <v>1422.680412371134</v>
      </c>
      <c r="N17" s="27">
        <f t="shared" si="3"/>
        <v>1431.5068493150684</v>
      </c>
      <c r="O17" s="31">
        <f t="shared" si="0"/>
        <v>15395.516928983716</v>
      </c>
    </row>
    <row r="18" spans="1:20" x14ac:dyDescent="0.3">
      <c r="A18" s="47"/>
      <c r="B18" s="40" t="s">
        <v>24</v>
      </c>
      <c r="C18" s="18">
        <v>80</v>
      </c>
      <c r="D18" s="18">
        <v>20</v>
      </c>
      <c r="E18" s="18">
        <v>52</v>
      </c>
      <c r="F18" s="18">
        <v>78</v>
      </c>
      <c r="G18" s="18">
        <v>116</v>
      </c>
      <c r="H18" s="18">
        <v>51</v>
      </c>
      <c r="I18" s="18">
        <v>93</v>
      </c>
      <c r="J18" s="18">
        <v>100</v>
      </c>
      <c r="K18" s="18">
        <v>66</v>
      </c>
      <c r="L18" s="18">
        <v>113</v>
      </c>
      <c r="M18" s="18">
        <v>97</v>
      </c>
      <c r="N18" s="19">
        <v>146</v>
      </c>
      <c r="O18" s="31">
        <f t="shared" si="0"/>
        <v>1012</v>
      </c>
    </row>
    <row r="19" spans="1:20" s="4" customFormat="1" ht="17.25" thickBot="1" x14ac:dyDescent="0.35">
      <c r="A19" s="48"/>
      <c r="B19" s="41" t="s">
        <v>19</v>
      </c>
      <c r="C19" s="13">
        <v>634</v>
      </c>
      <c r="D19" s="14">
        <v>412</v>
      </c>
      <c r="E19" s="14">
        <v>570</v>
      </c>
      <c r="F19" s="14">
        <v>1754</v>
      </c>
      <c r="G19" s="14">
        <v>1322</v>
      </c>
      <c r="H19" s="14">
        <v>637</v>
      </c>
      <c r="I19" s="14">
        <v>1554</v>
      </c>
      <c r="J19" s="14">
        <v>1534</v>
      </c>
      <c r="K19" s="14">
        <v>1107</v>
      </c>
      <c r="L19" s="14">
        <v>1600</v>
      </c>
      <c r="M19" s="14">
        <v>1496</v>
      </c>
      <c r="N19" s="15">
        <v>2111</v>
      </c>
      <c r="O19" s="31">
        <f t="shared" si="0"/>
        <v>14731</v>
      </c>
      <c r="T19" s="20"/>
    </row>
    <row r="20" spans="1:20" s="4" customFormat="1" ht="17.25" thickTop="1" x14ac:dyDescent="0.3">
      <c r="A20" s="49" t="s">
        <v>30</v>
      </c>
      <c r="B20" s="42" t="s">
        <v>16</v>
      </c>
      <c r="C20" s="16"/>
      <c r="D20" s="17">
        <v>76000</v>
      </c>
      <c r="E20" s="17">
        <v>60000</v>
      </c>
      <c r="F20" s="17">
        <v>120000</v>
      </c>
      <c r="G20" s="17"/>
      <c r="H20" s="17"/>
      <c r="I20" s="17"/>
      <c r="J20" s="17">
        <v>119000</v>
      </c>
      <c r="K20" s="17">
        <v>83000</v>
      </c>
      <c r="L20" s="17"/>
      <c r="M20" s="17">
        <v>85000</v>
      </c>
      <c r="N20" s="29">
        <v>130000</v>
      </c>
      <c r="O20" s="31">
        <f t="shared" si="0"/>
        <v>673000</v>
      </c>
      <c r="T20" s="20"/>
    </row>
    <row r="21" spans="1:20" s="4" customFormat="1" x14ac:dyDescent="0.3">
      <c r="A21" s="47"/>
      <c r="B21" s="43" t="s">
        <v>25</v>
      </c>
      <c r="C21" s="2">
        <v>0</v>
      </c>
      <c r="D21" s="2">
        <f t="shared" ref="D21:N21" si="4">D20/D22</f>
        <v>1027.0270270270271</v>
      </c>
      <c r="E21" s="2">
        <f t="shared" si="4"/>
        <v>1111.1111111111111</v>
      </c>
      <c r="F21" s="2">
        <f t="shared" si="4"/>
        <v>1142.8571428571429</v>
      </c>
      <c r="G21" s="2">
        <v>0</v>
      </c>
      <c r="H21" s="2">
        <v>0</v>
      </c>
      <c r="I21" s="2">
        <v>0</v>
      </c>
      <c r="J21" s="2">
        <f t="shared" si="4"/>
        <v>1239.5833333333333</v>
      </c>
      <c r="K21" s="2">
        <f t="shared" si="4"/>
        <v>1152.7777777777778</v>
      </c>
      <c r="L21" s="2">
        <v>0</v>
      </c>
      <c r="M21" s="2">
        <f t="shared" si="4"/>
        <v>1164.3835616438357</v>
      </c>
      <c r="N21" s="27">
        <f t="shared" si="4"/>
        <v>1181.8181818181818</v>
      </c>
      <c r="O21" s="31">
        <f t="shared" si="0"/>
        <v>8019.5581355684099</v>
      </c>
      <c r="T21" s="20"/>
    </row>
    <row r="22" spans="1:20" s="4" customFormat="1" x14ac:dyDescent="0.3">
      <c r="A22" s="47"/>
      <c r="B22" s="40" t="s">
        <v>15</v>
      </c>
      <c r="C22" s="18"/>
      <c r="D22" s="18">
        <v>74</v>
      </c>
      <c r="E22" s="18">
        <v>54</v>
      </c>
      <c r="F22" s="18">
        <v>105</v>
      </c>
      <c r="G22" s="18"/>
      <c r="H22" s="18"/>
      <c r="I22" s="18"/>
      <c r="J22" s="18">
        <v>96</v>
      </c>
      <c r="K22" s="18">
        <v>72</v>
      </c>
      <c r="L22" s="18"/>
      <c r="M22" s="18">
        <v>73</v>
      </c>
      <c r="N22" s="19">
        <v>110</v>
      </c>
      <c r="O22" s="31">
        <f t="shared" si="0"/>
        <v>584</v>
      </c>
      <c r="T22" s="20"/>
    </row>
    <row r="23" spans="1:20" s="4" customFormat="1" ht="17.25" thickBot="1" x14ac:dyDescent="0.35">
      <c r="A23" s="48"/>
      <c r="B23" s="41" t="s">
        <v>19</v>
      </c>
      <c r="C23" s="13">
        <v>569</v>
      </c>
      <c r="D23" s="14">
        <v>521</v>
      </c>
      <c r="E23" s="14">
        <v>451</v>
      </c>
      <c r="F23" s="14">
        <v>285</v>
      </c>
      <c r="G23" s="14">
        <v>94</v>
      </c>
      <c r="H23" s="14">
        <v>2</v>
      </c>
      <c r="I23" s="14">
        <v>88</v>
      </c>
      <c r="J23" s="14">
        <v>806</v>
      </c>
      <c r="K23" s="14">
        <v>265</v>
      </c>
      <c r="L23" s="14">
        <v>524</v>
      </c>
      <c r="M23" s="14">
        <v>212</v>
      </c>
      <c r="N23" s="15">
        <v>1262</v>
      </c>
      <c r="O23" s="32">
        <f t="shared" si="0"/>
        <v>5079</v>
      </c>
      <c r="T23" s="20"/>
    </row>
    <row r="24" spans="1:20" s="4" customFormat="1" ht="17.25" thickTop="1" x14ac:dyDescent="0.3">
      <c r="A24" s="49" t="s">
        <v>33</v>
      </c>
      <c r="B24" s="42" t="s">
        <v>16</v>
      </c>
      <c r="C24" s="16">
        <v>165000</v>
      </c>
      <c r="D24" s="17">
        <v>236000</v>
      </c>
      <c r="E24" s="17">
        <v>211847</v>
      </c>
      <c r="F24" s="17">
        <v>317123</v>
      </c>
      <c r="G24" s="17">
        <v>281612</v>
      </c>
      <c r="H24" s="17">
        <v>186300</v>
      </c>
      <c r="I24" s="17">
        <v>200000</v>
      </c>
      <c r="J24" s="17">
        <v>247000</v>
      </c>
      <c r="K24" s="17">
        <v>326000</v>
      </c>
      <c r="L24" s="17">
        <v>271000</v>
      </c>
      <c r="M24" s="17">
        <v>268000</v>
      </c>
      <c r="N24" s="29">
        <v>355000</v>
      </c>
      <c r="O24" s="31">
        <f t="shared" ref="O24:O35" si="5">SUM(C24:N24)</f>
        <v>3064882</v>
      </c>
      <c r="T24" s="20"/>
    </row>
    <row r="25" spans="1:20" s="4" customFormat="1" x14ac:dyDescent="0.3">
      <c r="A25" s="47"/>
      <c r="B25" s="43" t="s">
        <v>25</v>
      </c>
      <c r="C25" s="2">
        <f t="shared" ref="C25:N25" si="6">C24/C26</f>
        <v>1341.4634146341464</v>
      </c>
      <c r="D25" s="2">
        <f t="shared" si="6"/>
        <v>1311.1111111111111</v>
      </c>
      <c r="E25" s="2">
        <f t="shared" si="6"/>
        <v>1375.6298701298701</v>
      </c>
      <c r="F25" s="2">
        <f t="shared" si="6"/>
        <v>1403.1991150442477</v>
      </c>
      <c r="G25" s="2">
        <f t="shared" si="6"/>
        <v>1367.0485436893205</v>
      </c>
      <c r="H25" s="2">
        <f t="shared" si="6"/>
        <v>1380</v>
      </c>
      <c r="I25" s="2">
        <f t="shared" si="6"/>
        <v>1408.4507042253522</v>
      </c>
      <c r="J25" s="2">
        <f t="shared" si="6"/>
        <v>1395.4802259887006</v>
      </c>
      <c r="K25" s="2">
        <f t="shared" si="6"/>
        <v>1429.8245614035088</v>
      </c>
      <c r="L25" s="2">
        <f t="shared" si="6"/>
        <v>1441.4893617021276</v>
      </c>
      <c r="M25" s="2">
        <f t="shared" si="6"/>
        <v>1417.9894179894179</v>
      </c>
      <c r="N25" s="27">
        <f t="shared" si="6"/>
        <v>1517.0940170940171</v>
      </c>
      <c r="O25" s="31">
        <f t="shared" si="5"/>
        <v>16788.780343011822</v>
      </c>
      <c r="T25" s="20"/>
    </row>
    <row r="26" spans="1:20" s="4" customFormat="1" x14ac:dyDescent="0.3">
      <c r="A26" s="47"/>
      <c r="B26" s="40" t="s">
        <v>15</v>
      </c>
      <c r="C26" s="18">
        <v>123</v>
      </c>
      <c r="D26" s="18">
        <v>180</v>
      </c>
      <c r="E26" s="18">
        <v>154</v>
      </c>
      <c r="F26" s="18">
        <v>226</v>
      </c>
      <c r="G26" s="18">
        <v>206</v>
      </c>
      <c r="H26" s="18">
        <v>135</v>
      </c>
      <c r="I26" s="18">
        <v>142</v>
      </c>
      <c r="J26" s="18">
        <v>177</v>
      </c>
      <c r="K26" s="18">
        <v>228</v>
      </c>
      <c r="L26" s="18">
        <v>188</v>
      </c>
      <c r="M26" s="18">
        <v>189</v>
      </c>
      <c r="N26" s="19">
        <v>234</v>
      </c>
      <c r="O26" s="31">
        <f t="shared" si="5"/>
        <v>2182</v>
      </c>
      <c r="T26" s="20"/>
    </row>
    <row r="27" spans="1:20" s="4" customFormat="1" ht="17.25" thickBot="1" x14ac:dyDescent="0.35">
      <c r="A27" s="48"/>
      <c r="B27" s="41" t="s">
        <v>19</v>
      </c>
      <c r="C27" s="13">
        <v>1882</v>
      </c>
      <c r="D27" s="14">
        <v>2260</v>
      </c>
      <c r="E27" s="14">
        <v>2744</v>
      </c>
      <c r="F27" s="14">
        <v>2822</v>
      </c>
      <c r="G27" s="14">
        <v>2850</v>
      </c>
      <c r="H27" s="14">
        <v>1960</v>
      </c>
      <c r="I27" s="14">
        <v>2418</v>
      </c>
      <c r="J27" s="14">
        <v>2730</v>
      </c>
      <c r="K27" s="14">
        <v>2721</v>
      </c>
      <c r="L27" s="14">
        <v>2589</v>
      </c>
      <c r="M27" s="14">
        <v>3180</v>
      </c>
      <c r="N27" s="15">
        <v>2983</v>
      </c>
      <c r="O27" s="32">
        <f t="shared" si="5"/>
        <v>31139</v>
      </c>
      <c r="T27" s="20"/>
    </row>
    <row r="28" spans="1:20" s="4" customFormat="1" ht="17.25" thickTop="1" x14ac:dyDescent="0.3">
      <c r="A28" s="49" t="s">
        <v>32</v>
      </c>
      <c r="B28" s="42" t="s">
        <v>16</v>
      </c>
      <c r="C28" s="16">
        <v>250000</v>
      </c>
      <c r="D28" s="17">
        <v>260000</v>
      </c>
      <c r="E28" s="17">
        <v>210000</v>
      </c>
      <c r="F28" s="17">
        <v>320000</v>
      </c>
      <c r="G28" s="17">
        <v>215000</v>
      </c>
      <c r="H28" s="17">
        <v>239820</v>
      </c>
      <c r="I28" s="17">
        <v>139000</v>
      </c>
      <c r="J28" s="17">
        <v>324000</v>
      </c>
      <c r="K28" s="17">
        <v>201000</v>
      </c>
      <c r="L28" s="17">
        <v>235000</v>
      </c>
      <c r="M28" s="17">
        <v>318179</v>
      </c>
      <c r="N28" s="29">
        <v>255000</v>
      </c>
      <c r="O28" s="31">
        <f t="shared" si="5"/>
        <v>2966999</v>
      </c>
      <c r="T28" s="20"/>
    </row>
    <row r="29" spans="1:20" s="4" customFormat="1" x14ac:dyDescent="0.3">
      <c r="A29" s="47"/>
      <c r="B29" s="43" t="s">
        <v>25</v>
      </c>
      <c r="C29" s="2">
        <f t="shared" ref="C29:N29" si="7">C28/C30</f>
        <v>1322.7513227513227</v>
      </c>
      <c r="D29" s="2">
        <f t="shared" si="7"/>
        <v>1319.7969543147208</v>
      </c>
      <c r="E29" s="2">
        <f t="shared" si="7"/>
        <v>1329.1139240506329</v>
      </c>
      <c r="F29" s="2">
        <f t="shared" si="7"/>
        <v>1311.4754098360656</v>
      </c>
      <c r="G29" s="2">
        <f t="shared" si="7"/>
        <v>1327.1604938271605</v>
      </c>
      <c r="H29" s="2">
        <v>0</v>
      </c>
      <c r="I29" s="2">
        <f t="shared" si="7"/>
        <v>1362.7450980392157</v>
      </c>
      <c r="J29" s="2">
        <f t="shared" si="7"/>
        <v>1421.0526315789473</v>
      </c>
      <c r="K29" s="2">
        <f t="shared" si="7"/>
        <v>1376.7123287671234</v>
      </c>
      <c r="L29" s="2">
        <f t="shared" si="7"/>
        <v>1374.2690058479532</v>
      </c>
      <c r="M29" s="2">
        <f t="shared" si="7"/>
        <v>1365.5751072961373</v>
      </c>
      <c r="N29" s="27">
        <f t="shared" si="7"/>
        <v>1432.5842696629213</v>
      </c>
      <c r="O29" s="31">
        <f t="shared" si="5"/>
        <v>14943.2365459722</v>
      </c>
      <c r="T29" s="20"/>
    </row>
    <row r="30" spans="1:20" s="4" customFormat="1" x14ac:dyDescent="0.3">
      <c r="A30" s="47"/>
      <c r="B30" s="40" t="s">
        <v>15</v>
      </c>
      <c r="C30" s="18">
        <v>189</v>
      </c>
      <c r="D30" s="18">
        <v>197</v>
      </c>
      <c r="E30" s="18">
        <v>158</v>
      </c>
      <c r="F30" s="18">
        <v>244</v>
      </c>
      <c r="G30" s="18">
        <v>162</v>
      </c>
      <c r="H30" s="18"/>
      <c r="I30" s="18">
        <v>102</v>
      </c>
      <c r="J30" s="18">
        <v>228</v>
      </c>
      <c r="K30" s="18">
        <v>146</v>
      </c>
      <c r="L30" s="18">
        <v>171</v>
      </c>
      <c r="M30" s="18">
        <v>233</v>
      </c>
      <c r="N30" s="19">
        <v>178</v>
      </c>
      <c r="O30" s="31">
        <f t="shared" si="5"/>
        <v>2008</v>
      </c>
      <c r="T30" s="20"/>
    </row>
    <row r="31" spans="1:20" s="4" customFormat="1" ht="17.25" thickBot="1" x14ac:dyDescent="0.35">
      <c r="A31" s="48"/>
      <c r="B31" s="41" t="s">
        <v>19</v>
      </c>
      <c r="C31" s="13">
        <v>1977</v>
      </c>
      <c r="D31" s="14">
        <v>3096</v>
      </c>
      <c r="E31" s="14">
        <v>2235</v>
      </c>
      <c r="F31" s="14">
        <v>3588</v>
      </c>
      <c r="G31" s="14">
        <v>3393</v>
      </c>
      <c r="H31" s="14">
        <v>2316</v>
      </c>
      <c r="I31" s="14">
        <v>2297</v>
      </c>
      <c r="J31" s="14">
        <v>3523</v>
      </c>
      <c r="K31" s="14">
        <v>2137</v>
      </c>
      <c r="L31" s="14">
        <v>3021</v>
      </c>
      <c r="M31" s="14">
        <v>3168</v>
      </c>
      <c r="N31" s="15">
        <v>2024</v>
      </c>
      <c r="O31" s="32">
        <f t="shared" si="5"/>
        <v>32775</v>
      </c>
      <c r="T31" s="20"/>
    </row>
    <row r="32" spans="1:20" s="4" customFormat="1" ht="17.25" thickTop="1" x14ac:dyDescent="0.3">
      <c r="A32" s="49" t="s">
        <v>31</v>
      </c>
      <c r="B32" s="42" t="s">
        <v>16</v>
      </c>
      <c r="C32" s="16">
        <v>244000</v>
      </c>
      <c r="D32" s="17">
        <v>65834</v>
      </c>
      <c r="E32" s="17">
        <v>235000</v>
      </c>
      <c r="F32" s="17">
        <v>183000</v>
      </c>
      <c r="G32" s="17">
        <v>217000</v>
      </c>
      <c r="H32" s="17">
        <v>269000</v>
      </c>
      <c r="I32" s="17">
        <v>205000</v>
      </c>
      <c r="J32" s="17">
        <v>152280</v>
      </c>
      <c r="K32" s="17">
        <v>205740</v>
      </c>
      <c r="L32" s="17">
        <v>271000</v>
      </c>
      <c r="M32" s="17">
        <v>86940</v>
      </c>
      <c r="N32" s="29">
        <v>354000</v>
      </c>
      <c r="O32" s="31">
        <f t="shared" si="5"/>
        <v>2488794</v>
      </c>
      <c r="T32" s="20"/>
    </row>
    <row r="33" spans="1:20" s="4" customFormat="1" x14ac:dyDescent="0.3">
      <c r="A33" s="47"/>
      <c r="B33" s="43" t="s">
        <v>25</v>
      </c>
      <c r="C33" s="2">
        <f t="shared" ref="C33:N33" si="8">C32/C34</f>
        <v>1333.3333333333333</v>
      </c>
      <c r="D33" s="2">
        <f t="shared" si="8"/>
        <v>1242.1509433962265</v>
      </c>
      <c r="E33" s="2">
        <f t="shared" si="8"/>
        <v>1291.2087912087911</v>
      </c>
      <c r="F33" s="2">
        <f t="shared" si="8"/>
        <v>1335.7664233576643</v>
      </c>
      <c r="G33" s="2">
        <f t="shared" si="8"/>
        <v>1391.0256410256411</v>
      </c>
      <c r="H33" s="2">
        <f t="shared" si="8"/>
        <v>1401.0416666666667</v>
      </c>
      <c r="I33" s="2">
        <f t="shared" si="8"/>
        <v>1453.9007092198581</v>
      </c>
      <c r="J33" s="2">
        <f t="shared" si="8"/>
        <v>1538.1818181818182</v>
      </c>
      <c r="K33" s="2">
        <f t="shared" si="8"/>
        <v>1428.75</v>
      </c>
      <c r="L33" s="2">
        <f t="shared" si="8"/>
        <v>1441.4893617021276</v>
      </c>
      <c r="M33" s="2">
        <f t="shared" si="8"/>
        <v>1449</v>
      </c>
      <c r="N33" s="27">
        <f t="shared" si="8"/>
        <v>1475</v>
      </c>
      <c r="O33" s="31">
        <f t="shared" si="5"/>
        <v>16780.848688092126</v>
      </c>
      <c r="T33" s="20"/>
    </row>
    <row r="34" spans="1:20" s="4" customFormat="1" x14ac:dyDescent="0.3">
      <c r="A34" s="47"/>
      <c r="B34" s="40" t="s">
        <v>15</v>
      </c>
      <c r="C34" s="18">
        <v>183</v>
      </c>
      <c r="D34" s="18">
        <v>53</v>
      </c>
      <c r="E34" s="18">
        <v>182</v>
      </c>
      <c r="F34" s="18">
        <v>137</v>
      </c>
      <c r="G34" s="18">
        <v>156</v>
      </c>
      <c r="H34" s="18">
        <v>192</v>
      </c>
      <c r="I34" s="18">
        <v>141</v>
      </c>
      <c r="J34" s="18">
        <v>99</v>
      </c>
      <c r="K34" s="18">
        <v>144</v>
      </c>
      <c r="L34" s="18">
        <v>188</v>
      </c>
      <c r="M34" s="18">
        <v>60</v>
      </c>
      <c r="N34" s="19">
        <v>240</v>
      </c>
      <c r="O34" s="31">
        <f t="shared" si="5"/>
        <v>1775</v>
      </c>
      <c r="T34" s="20"/>
    </row>
    <row r="35" spans="1:20" s="4" customFormat="1" ht="17.25" thickBot="1" x14ac:dyDescent="0.35">
      <c r="A35" s="48"/>
      <c r="B35" s="41" t="s">
        <v>19</v>
      </c>
      <c r="C35" s="13">
        <v>2270</v>
      </c>
      <c r="D35" s="14">
        <v>1270</v>
      </c>
      <c r="E35" s="14">
        <v>2374</v>
      </c>
      <c r="F35" s="14">
        <v>1908</v>
      </c>
      <c r="G35" s="14">
        <v>2191</v>
      </c>
      <c r="H35" s="14">
        <v>2718</v>
      </c>
      <c r="I35" s="14">
        <v>2211</v>
      </c>
      <c r="J35" s="14">
        <v>1625</v>
      </c>
      <c r="K35" s="14">
        <v>2432</v>
      </c>
      <c r="L35" s="14">
        <v>2046</v>
      </c>
      <c r="M35" s="14">
        <v>1553</v>
      </c>
      <c r="N35" s="15">
        <v>2521</v>
      </c>
      <c r="O35" s="32">
        <f t="shared" si="5"/>
        <v>25119</v>
      </c>
      <c r="T35" s="20"/>
    </row>
    <row r="36" spans="1:20" ht="17.25" thickTop="1" x14ac:dyDescent="0.3">
      <c r="A36" s="50" t="s">
        <v>18</v>
      </c>
      <c r="B36" s="44" t="s">
        <v>16</v>
      </c>
      <c r="C36" s="5">
        <f>C16+C20+C24+C28+C32+C12+C8+C4</f>
        <v>1764603</v>
      </c>
      <c r="D36" s="5">
        <f t="shared" ref="D36:N36" si="9">D16+D20+D24+D28+D32+D12+D8+D4</f>
        <v>1447406</v>
      </c>
      <c r="E36" s="5">
        <f t="shared" si="9"/>
        <v>1639641</v>
      </c>
      <c r="F36" s="5">
        <f t="shared" si="9"/>
        <v>2027810</v>
      </c>
      <c r="G36" s="5">
        <f t="shared" si="9"/>
        <v>1883318</v>
      </c>
      <c r="H36" s="5">
        <f t="shared" si="9"/>
        <v>2019378</v>
      </c>
      <c r="I36" s="5">
        <f t="shared" si="9"/>
        <v>1877368</v>
      </c>
      <c r="J36" s="5">
        <f t="shared" si="9"/>
        <v>2355009</v>
      </c>
      <c r="K36" s="5">
        <f t="shared" si="9"/>
        <v>2058230</v>
      </c>
      <c r="L36" s="5">
        <f t="shared" si="9"/>
        <v>2109538</v>
      </c>
      <c r="M36" s="5">
        <f t="shared" si="9"/>
        <v>1894716</v>
      </c>
      <c r="N36" s="5">
        <f t="shared" si="9"/>
        <v>2427817</v>
      </c>
      <c r="O36" s="33">
        <f>SUM(C36:N36)</f>
        <v>23504834</v>
      </c>
      <c r="P36" s="3"/>
    </row>
    <row r="37" spans="1:20" x14ac:dyDescent="0.3">
      <c r="A37" s="51"/>
      <c r="B37" s="40" t="s">
        <v>15</v>
      </c>
      <c r="C37" s="6">
        <f>SUM(C14,C18,C22,C26,C30,C34)</f>
        <v>575</v>
      </c>
      <c r="D37" s="6">
        <f t="shared" ref="D37:N37" si="10">SUM(D14,D18,D22,D26,D30,D34)</f>
        <v>524</v>
      </c>
      <c r="E37" s="6">
        <f t="shared" si="10"/>
        <v>600</v>
      </c>
      <c r="F37" s="6">
        <f t="shared" si="10"/>
        <v>790</v>
      </c>
      <c r="G37" s="6">
        <f t="shared" si="10"/>
        <v>640</v>
      </c>
      <c r="H37" s="6">
        <f t="shared" si="10"/>
        <v>378</v>
      </c>
      <c r="I37" s="6">
        <f t="shared" si="10"/>
        <v>478</v>
      </c>
      <c r="J37" s="6">
        <f t="shared" si="10"/>
        <v>700</v>
      </c>
      <c r="K37" s="6">
        <f t="shared" si="10"/>
        <v>656</v>
      </c>
      <c r="L37" s="6">
        <f t="shared" si="10"/>
        <v>660</v>
      </c>
      <c r="M37" s="6">
        <f t="shared" si="10"/>
        <v>652</v>
      </c>
      <c r="N37" s="6">
        <f t="shared" si="10"/>
        <v>908</v>
      </c>
      <c r="O37" s="35">
        <f t="shared" ref="O37:O38" si="11">SUM(C37:N37)</f>
        <v>7561</v>
      </c>
      <c r="P37" s="3"/>
    </row>
    <row r="38" spans="1:20" ht="17.25" thickBot="1" x14ac:dyDescent="0.35">
      <c r="A38" s="52"/>
      <c r="B38" s="45" t="s">
        <v>19</v>
      </c>
      <c r="C38" s="7">
        <f>C15+C19+C23+C27+C31+C35</f>
        <v>7379</v>
      </c>
      <c r="D38" s="7">
        <f t="shared" ref="D38:N38" si="12">D15+D19+D23+D27+D31+D35</f>
        <v>7726</v>
      </c>
      <c r="E38" s="7">
        <f t="shared" si="12"/>
        <v>8384</v>
      </c>
      <c r="F38" s="7">
        <f t="shared" si="12"/>
        <v>10653</v>
      </c>
      <c r="G38" s="7">
        <f t="shared" si="12"/>
        <v>9881</v>
      </c>
      <c r="H38" s="7">
        <f t="shared" si="12"/>
        <v>7633</v>
      </c>
      <c r="I38" s="7">
        <f t="shared" si="12"/>
        <v>8568</v>
      </c>
      <c r="J38" s="7">
        <f t="shared" si="12"/>
        <v>10218</v>
      </c>
      <c r="K38" s="7">
        <f t="shared" si="12"/>
        <v>8662</v>
      </c>
      <c r="L38" s="7">
        <f t="shared" si="12"/>
        <v>9780</v>
      </c>
      <c r="M38" s="7">
        <f t="shared" si="12"/>
        <v>9609</v>
      </c>
      <c r="N38" s="7">
        <f t="shared" si="12"/>
        <v>10901</v>
      </c>
      <c r="O38" s="34">
        <f t="shared" si="11"/>
        <v>109394</v>
      </c>
      <c r="P38" s="3"/>
    </row>
    <row r="39" spans="1:20" x14ac:dyDescent="0.3">
      <c r="A39" s="20"/>
      <c r="B39" s="20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3"/>
    </row>
  </sheetData>
  <mergeCells count="10">
    <mergeCell ref="A1:O1"/>
    <mergeCell ref="A36:A38"/>
    <mergeCell ref="A4:A7"/>
    <mergeCell ref="A8:A11"/>
    <mergeCell ref="A12:A15"/>
    <mergeCell ref="A16:A19"/>
    <mergeCell ref="A20:A23"/>
    <mergeCell ref="A24:A27"/>
    <mergeCell ref="A28:A31"/>
    <mergeCell ref="A32:A35"/>
  </mergeCells>
  <phoneticPr fontId="1" type="noConversion"/>
  <pageMargins left="0.7" right="0.7" top="0.75" bottom="0.75" header="0.3" footer="0.3"/>
  <pageSetup paperSize="9" scale="64" orientation="landscape" r:id="rId1"/>
  <colBreaks count="1" manualBreakCount="1">
    <brk id="15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2016년 주유내역</vt:lpstr>
      <vt:lpstr>'2016년 주유내역'!Print_Area</vt:lpstr>
    </vt:vector>
  </TitlesOfParts>
  <Company>Your Company Name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nipa</cp:lastModifiedBy>
  <cp:lastPrinted>2017-06-15T02:25:08Z</cp:lastPrinted>
  <dcterms:created xsi:type="dcterms:W3CDTF">2011-03-08T02:30:38Z</dcterms:created>
  <dcterms:modified xsi:type="dcterms:W3CDTF">2017-06-15T04:50:39Z</dcterms:modified>
</cp:coreProperties>
</file>