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5" i="4" s="1"/>
  <c r="O12" i="4"/>
  <c r="O13" i="4" s="1"/>
  <c r="O10" i="4"/>
  <c r="O11" i="4" s="1"/>
  <c r="O8" i="4"/>
  <c r="O9" i="4" s="1"/>
  <c r="O6" i="4"/>
  <c r="O7" i="4" s="1"/>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<sst xmlns="http://schemas.openxmlformats.org/spreadsheetml/2006/main" count="82" uniqueCount="28">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</sst>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3" xfId="2" applyNumberFormat="1" applyFont="1" applyFill="1" applyBorder="1" applyAlignment="1">
      <alignment horizontal="center" vertical="center"/>
    </xf>
    <xf numFmtId="41" fontId="8" fillId="4" borderId="54" xfId="2" applyNumberFormat="1" applyFont="1" applyFill="1" applyBorder="1">
      <alignment vertical="center"/>
    </xf>
    <xf numFmtId="10" fontId="8" fillId="4" borderId="54" xfId="375" applyNumberFormat="1" applyFont="1" applyFill="1" applyBorder="1">
      <alignment vertical="center"/>
    </xf>
    <xf numFmtId="41" fontId="8" fillId="5" borderId="54" xfId="2" applyNumberFormat="1" applyFont="1" applyFill="1" applyBorder="1">
      <alignment vertical="center"/>
    </xf>
    <xf numFmtId="10" fontId="8" fillId="5" borderId="54" xfId="375" applyNumberFormat="1" applyFont="1" applyFill="1" applyBorder="1">
      <alignment vertical="center"/>
    </xf>
    <xf numFmtId="41" fontId="8" fillId="0" borderId="54" xfId="1" applyFont="1" applyBorder="1">
      <alignment vertical="center"/>
    </xf>
    <xf numFmtId="10" fontId="8" fillId="0" borderId="54" xfId="375" applyNumberFormat="1" applyFont="1" applyBorder="1">
      <alignment vertical="center"/>
    </xf>
    <xf numFmtId="41" fontId="8" fillId="5" borderId="54" xfId="1" applyFont="1" applyFill="1" applyBorder="1">
      <alignment vertical="center"/>
    </xf>
    <xf numFmtId="10" fontId="8" fillId="5" borderId="55" xfId="375" applyNumberFormat="1" applyFont="1" applyFill="1" applyBorder="1">
      <alignment vertical="center"/>
    </xf>
    <xf numFmtId="0" fontId="8" fillId="0" borderId="55" xfId="2" applyFont="1" applyBorder="1">
      <alignment vertical="center"/>
    </xf>
    <xf numFmtId="10" fontId="46" fillId="0" borderId="56"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7" xfId="2" applyNumberFormat="1" applyFont="1" applyFill="1" applyBorder="1">
      <alignment vertical="center"/>
    </xf>
    <xf numFmtId="10" fontId="8" fillId="4" borderId="57" xfId="375" applyNumberFormat="1" applyFont="1" applyFill="1" applyBorder="1">
      <alignment vertical="center"/>
    </xf>
    <xf numFmtId="41" fontId="8" fillId="5" borderId="57" xfId="2" applyNumberFormat="1" applyFont="1" applyFill="1" applyBorder="1">
      <alignment vertical="center"/>
    </xf>
    <xf numFmtId="10" fontId="8" fillId="5" borderId="57" xfId="375" applyNumberFormat="1" applyFont="1" applyFill="1" applyBorder="1">
      <alignment vertical="center"/>
    </xf>
    <xf numFmtId="41" fontId="8" fillId="0" borderId="57" xfId="1" applyFont="1" applyBorder="1">
      <alignment vertical="center"/>
    </xf>
    <xf numFmtId="10" fontId="8" fillId="0" borderId="57" xfId="375" applyNumberFormat="1" applyFont="1" applyBorder="1">
      <alignment vertical="center"/>
    </xf>
    <xf numFmtId="41" fontId="8" fillId="5" borderId="57" xfId="1" applyFont="1" applyFill="1" applyBorder="1">
      <alignment vertical="center"/>
    </xf>
    <xf numFmtId="10" fontId="8" fillId="5" borderId="58" xfId="375" applyNumberFormat="1" applyFont="1" applyFill="1" applyBorder="1">
      <alignment vertical="center"/>
    </xf>
    <xf numFmtId="0" fontId="8" fillId="0" borderId="58" xfId="2" applyFont="1" applyBorder="1">
      <alignment vertical="center"/>
    </xf>
    <xf numFmtId="10" fontId="46" fillId="0" borderId="59"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33"/>
      <c r="B2" s="133"/>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34" t="s">
        <v>0</v>
      </c>
      <c r="B5" s="135"/>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36"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31"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31"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31"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32"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33"/>
      <c r="B2" s="133"/>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34" t="s">
        <v>0</v>
      </c>
      <c r="B5" s="135"/>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K19" sqref="K19"/>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33"/>
      <c r="B2" s="133"/>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34" t="s">
        <v>0</v>
      </c>
      <c r="B5" s="135"/>
      <c r="C5" s="16" t="s">
        <v>1</v>
      </c>
      <c r="D5" s="15" t="s">
        <v>2</v>
      </c>
      <c r="E5" s="82" t="s">
        <v>3</v>
      </c>
      <c r="F5" s="109" t="s">
        <v>4</v>
      </c>
      <c r="G5" s="120" t="s">
        <v>5</v>
      </c>
      <c r="H5" s="93" t="s">
        <v>6</v>
      </c>
      <c r="I5" s="16" t="s">
        <v>7</v>
      </c>
      <c r="J5" s="15" t="s">
        <v>8</v>
      </c>
      <c r="K5" s="15" t="s">
        <v>9</v>
      </c>
      <c r="L5" s="15" t="s">
        <v>10</v>
      </c>
      <c r="M5" s="15" t="s">
        <v>11</v>
      </c>
      <c r="N5" s="15" t="s">
        <v>12</v>
      </c>
      <c r="O5" s="27" t="s">
        <v>13</v>
      </c>
    </row>
    <row r="6" spans="1:15" s="3" customFormat="1" ht="22.5" customHeight="1">
      <c r="A6" s="142" t="s">
        <v>23</v>
      </c>
      <c r="B6" s="18" t="s">
        <v>14</v>
      </c>
      <c r="C6" s="17">
        <v>78981</v>
      </c>
      <c r="D6" s="8">
        <v>73880</v>
      </c>
      <c r="E6" s="10">
        <v>74790</v>
      </c>
      <c r="F6" s="110">
        <v>64303</v>
      </c>
      <c r="G6" s="121">
        <v>60695</v>
      </c>
      <c r="H6" s="94">
        <v>65801</v>
      </c>
      <c r="I6" s="17"/>
      <c r="J6" s="8"/>
      <c r="K6" s="8"/>
      <c r="L6" s="8"/>
      <c r="M6" s="8"/>
      <c r="N6" s="8"/>
      <c r="O6" s="13">
        <f t="shared" ref="O6" si="0">SUM(C6:N6)</f>
        <v>418450</v>
      </c>
    </row>
    <row r="7" spans="1:15" s="3" customFormat="1" ht="22.5" customHeight="1">
      <c r="A7" s="136"/>
      <c r="B7" s="18" t="s">
        <v>24</v>
      </c>
      <c r="C7" s="68">
        <f>C6/'2016년도'!C6</f>
        <v>1.0118634296329512</v>
      </c>
      <c r="D7" s="68">
        <f>D6/'2016년도'!D6</f>
        <v>1.0320021232312226</v>
      </c>
      <c r="E7" s="83">
        <f>E6/'2016년도'!E6</f>
        <v>1.0511152024510562</v>
      </c>
      <c r="F7" s="111">
        <f>F6/'2016년도'!F6</f>
        <v>0.98381297715763227</v>
      </c>
      <c r="G7" s="122">
        <f>G6/'2016년도'!G6</f>
        <v>0.96819218682703501</v>
      </c>
      <c r="H7" s="95">
        <f>H6/'2016년도'!H6</f>
        <v>0.9779590987456156</v>
      </c>
      <c r="I7" s="68">
        <f>I6/'2016년도'!I6</f>
        <v>0</v>
      </c>
      <c r="J7" s="68">
        <f>J6/'2016년도'!J6</f>
        <v>0</v>
      </c>
      <c r="K7" s="68">
        <f>K6/'2016년도'!K6</f>
        <v>0</v>
      </c>
      <c r="L7" s="68">
        <f>L6/'2016년도'!L6</f>
        <v>0</v>
      </c>
      <c r="M7" s="68">
        <f>M6/'2016년도'!M6</f>
        <v>0</v>
      </c>
      <c r="N7" s="68">
        <f>N6/'2016년도'!N6</f>
        <v>0</v>
      </c>
      <c r="O7" s="104">
        <f>O6/SUM('2016년도'!C6:G6)</f>
        <v>1.1995230000544652</v>
      </c>
    </row>
    <row r="8" spans="1:15" s="3" customFormat="1" ht="22.5" customHeight="1">
      <c r="A8" s="139" t="s">
        <v>17</v>
      </c>
      <c r="B8" s="74" t="s">
        <v>14</v>
      </c>
      <c r="C8" s="75">
        <v>59333</v>
      </c>
      <c r="D8" s="76">
        <v>49656</v>
      </c>
      <c r="E8" s="84">
        <v>31934</v>
      </c>
      <c r="F8" s="112">
        <v>14827</v>
      </c>
      <c r="G8" s="123">
        <v>18327</v>
      </c>
      <c r="H8" s="96">
        <v>29295</v>
      </c>
      <c r="I8" s="75"/>
      <c r="J8" s="76"/>
      <c r="K8" s="76"/>
      <c r="L8" s="76"/>
      <c r="M8" s="76"/>
      <c r="N8" s="76"/>
      <c r="O8" s="77">
        <f t="shared" ref="O8" si="1">SUM(C8:N8)</f>
        <v>203372</v>
      </c>
    </row>
    <row r="9" spans="1:15" s="3" customFormat="1" ht="22.5" customHeight="1">
      <c r="A9" s="140"/>
      <c r="B9" s="74" t="s">
        <v>24</v>
      </c>
      <c r="C9" s="78">
        <f>C8/'2016년도'!C7</f>
        <v>0.93972029965631387</v>
      </c>
      <c r="D9" s="78">
        <f>D8/'2016년도'!D7</f>
        <v>1.0013511060920768</v>
      </c>
      <c r="E9" s="85">
        <f>E8/'2016년도'!E7</f>
        <v>1.1969714007271637</v>
      </c>
      <c r="F9" s="113">
        <f>F8/'2016년도'!F7</f>
        <v>1.7490857614722188</v>
      </c>
      <c r="G9" s="124">
        <f>G8/'2016년도'!G7</f>
        <v>1.1435078305359705</v>
      </c>
      <c r="H9" s="97">
        <f>H8/'2016년도'!H7</f>
        <v>0.99110223966438871</v>
      </c>
      <c r="I9" s="78">
        <f>I8/'2016년도'!I7</f>
        <v>0</v>
      </c>
      <c r="J9" s="78">
        <f>J8/'2016년도'!J7</f>
        <v>0</v>
      </c>
      <c r="K9" s="78">
        <f>K8/'2016년도'!K7</f>
        <v>0</v>
      </c>
      <c r="L9" s="78">
        <f>L8/'2016년도'!L7</f>
        <v>0</v>
      </c>
      <c r="M9" s="78">
        <f>M8/'2016년도'!M7</f>
        <v>0</v>
      </c>
      <c r="N9" s="78">
        <f>N8/'2016년도'!N7</f>
        <v>0</v>
      </c>
      <c r="O9" s="105">
        <f>O8/SUM('2016년도'!C7:G7)</f>
        <v>1.2407465026752322</v>
      </c>
    </row>
    <row r="10" spans="1:15" s="3" customFormat="1" ht="22.5" customHeight="1">
      <c r="A10" s="137" t="s">
        <v>18</v>
      </c>
      <c r="B10" s="20" t="s">
        <v>15</v>
      </c>
      <c r="C10" s="61">
        <v>212.25450000000001</v>
      </c>
      <c r="D10" s="62">
        <v>195.31399999999999</v>
      </c>
      <c r="E10" s="86">
        <v>227.15639999999999</v>
      </c>
      <c r="F10" s="114">
        <v>195.2748</v>
      </c>
      <c r="G10" s="125">
        <v>139.482</v>
      </c>
      <c r="H10" s="98">
        <v>193.28219999999999</v>
      </c>
      <c r="I10" s="61"/>
      <c r="J10" s="62"/>
      <c r="K10" s="62"/>
      <c r="L10" s="62"/>
      <c r="M10" s="62"/>
      <c r="N10" s="62"/>
      <c r="O10" s="28">
        <f>SUM(C10:N10)</f>
        <v>1162.7638999999999</v>
      </c>
    </row>
    <row r="11" spans="1:15" s="3" customFormat="1" ht="22.5" customHeight="1">
      <c r="A11" s="141"/>
      <c r="B11" s="18" t="s">
        <v>24</v>
      </c>
      <c r="C11" s="69">
        <f>C10/'2016년도'!C8</f>
        <v>0.69100369699487318</v>
      </c>
      <c r="D11" s="69">
        <f>D10/'2016년도'!D8</f>
        <v>0.73902934148616362</v>
      </c>
      <c r="E11" s="87">
        <f>E10/'2016년도'!E8</f>
        <v>0.66653286502759657</v>
      </c>
      <c r="F11" s="115">
        <f>F10/'2016년도'!F8</f>
        <v>0.84103288548546518</v>
      </c>
      <c r="G11" s="126">
        <f>G10/'2016년도'!G8</f>
        <v>0.69293020621680834</v>
      </c>
      <c r="H11" s="99">
        <f>H10/'2016년도'!H8</f>
        <v>0.98457392752807416</v>
      </c>
      <c r="I11" s="69">
        <f>I10/'2016년도'!I8</f>
        <v>0</v>
      </c>
      <c r="J11" s="69">
        <f>J10/'2016년도'!J8</f>
        <v>0</v>
      </c>
      <c r="K11" s="69">
        <f>K10/'2016년도'!K8</f>
        <v>0</v>
      </c>
      <c r="L11" s="69">
        <f>L10/'2016년도'!L8</f>
        <v>0</v>
      </c>
      <c r="M11" s="69">
        <f>M10/'2016년도'!M8</f>
        <v>0</v>
      </c>
      <c r="N11" s="69">
        <f>N10/'2016년도'!N8</f>
        <v>0</v>
      </c>
      <c r="O11" s="106">
        <f>O10/SUM('2016년도'!C8:G8)</f>
        <v>0.86403733458647891</v>
      </c>
    </row>
    <row r="12" spans="1:15" s="3" customFormat="1" ht="22.5" customHeight="1">
      <c r="A12" s="139" t="s">
        <v>19</v>
      </c>
      <c r="B12" s="74" t="s">
        <v>15</v>
      </c>
      <c r="C12" s="79">
        <v>877.91650000000004</v>
      </c>
      <c r="D12" s="80">
        <v>978.56299999999999</v>
      </c>
      <c r="E12" s="88">
        <v>998.29259999999999</v>
      </c>
      <c r="F12" s="116">
        <v>850.84019999999998</v>
      </c>
      <c r="G12" s="127">
        <v>727.29899999999998</v>
      </c>
      <c r="H12" s="100">
        <v>696.41369999999995</v>
      </c>
      <c r="I12" s="79"/>
      <c r="J12" s="80"/>
      <c r="K12" s="80"/>
      <c r="L12" s="80"/>
      <c r="M12" s="80"/>
      <c r="N12" s="80"/>
      <c r="O12" s="77">
        <f>SUM(C12:N12)</f>
        <v>5129.3249999999998</v>
      </c>
    </row>
    <row r="13" spans="1:15" s="3" customFormat="1" ht="22.5" customHeight="1">
      <c r="A13" s="140"/>
      <c r="B13" s="74" t="s">
        <v>24</v>
      </c>
      <c r="C13" s="81">
        <f>C12/'2016년도'!C9</f>
        <v>0.84643585758470952</v>
      </c>
      <c r="D13" s="81">
        <f>D12/'2016년도'!D9</f>
        <v>1.0146972834927313</v>
      </c>
      <c r="E13" s="89">
        <f>E12/'2016년도'!E9</f>
        <v>0.93017539102737024</v>
      </c>
      <c r="F13" s="117">
        <f>F12/'2016년도'!F9</f>
        <v>0.99167084796788763</v>
      </c>
      <c r="G13" s="128">
        <f>G12/'2016년도'!G9</f>
        <v>0.89662590565751632</v>
      </c>
      <c r="H13" s="101">
        <f>H12/'2016년도'!H9</f>
        <v>1.1608965265472342</v>
      </c>
      <c r="I13" s="81">
        <f>I12/'2016년도'!I9</f>
        <v>0</v>
      </c>
      <c r="J13" s="81">
        <f>J12/'2016년도'!J9</f>
        <v>0</v>
      </c>
      <c r="K13" s="81">
        <f>K12/'2016년도'!K9</f>
        <v>0</v>
      </c>
      <c r="L13" s="81">
        <f>L12/'2016년도'!L9</f>
        <v>0</v>
      </c>
      <c r="M13" s="81">
        <f>M12/'2016년도'!M9</f>
        <v>0</v>
      </c>
      <c r="N13" s="81">
        <f>N12/'2016년도'!N9</f>
        <v>0</v>
      </c>
      <c r="O13" s="107">
        <f>O12/SUM('2016년도'!C9:G9)</f>
        <v>1.081235251870641</v>
      </c>
    </row>
    <row r="14" spans="1:15" s="3" customFormat="1" ht="22.5" customHeight="1">
      <c r="A14" s="137" t="s">
        <v>20</v>
      </c>
      <c r="B14" s="63" t="s">
        <v>15</v>
      </c>
      <c r="C14" s="64">
        <v>294</v>
      </c>
      <c r="D14" s="65">
        <v>350</v>
      </c>
      <c r="E14" s="90">
        <v>389</v>
      </c>
      <c r="F14" s="118">
        <v>549</v>
      </c>
      <c r="G14" s="129">
        <v>996</v>
      </c>
      <c r="H14" s="102">
        <v>1111</v>
      </c>
      <c r="I14" s="92"/>
      <c r="J14" s="66"/>
      <c r="K14" s="66"/>
      <c r="L14" s="66"/>
      <c r="M14" s="66"/>
      <c r="N14" s="66"/>
      <c r="O14" s="67">
        <f>SUM(C14:N14)</f>
        <v>3689</v>
      </c>
    </row>
    <row r="15" spans="1:15" ht="22.5" customHeight="1" thickBot="1">
      <c r="A15" s="138"/>
      <c r="B15" s="19" t="s">
        <v>24</v>
      </c>
      <c r="C15" s="70">
        <f>C14/'2016년도'!C10</f>
        <v>0.71532846715328469</v>
      </c>
      <c r="D15" s="72">
        <f>D14/'2016년도'!D10</f>
        <v>0.92838196286472152</v>
      </c>
      <c r="E15" s="91">
        <f>E14/'2016년도'!E10</f>
        <v>1.0896358543417366</v>
      </c>
      <c r="F15" s="119">
        <f>F14/'2016년도'!F10</f>
        <v>1.7102803738317758</v>
      </c>
      <c r="G15" s="130">
        <f>G14/'2016년도'!G10</f>
        <v>2.3435294117647061</v>
      </c>
      <c r="H15" s="103">
        <f>H14/'2016년도'!H10</f>
        <v>1.9803921568627452</v>
      </c>
      <c r="I15" s="71">
        <f>I14/'2016년도'!I10</f>
        <v>0</v>
      </c>
      <c r="J15" s="72">
        <f>J14/'2016년도'!J10</f>
        <v>0</v>
      </c>
      <c r="K15" s="72">
        <f>K14/'2016년도'!K10</f>
        <v>0</v>
      </c>
      <c r="L15" s="72">
        <f>L14/'2016년도'!L10</f>
        <v>0</v>
      </c>
      <c r="M15" s="71">
        <f>M14/'2016년도'!M10</f>
        <v>0</v>
      </c>
      <c r="N15" s="71">
        <f>N14/'2016년도'!N10</f>
        <v>0</v>
      </c>
      <c r="O15" s="108">
        <f>O14/SUM('2016년도'!C10:G10)</f>
        <v>1.9508196721311475</v>
      </c>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2017-07-19T08:28:01Z</dcterms:modified>
</cp:coreProperties>
</file>