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 name="Sheet1"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O7" i="4" l="1"/>
  <c r="O15" i="4"/>
  <c r="O13" i="4"/>
  <c r="O11" i="4"/>
  <c r="O9"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<sst xmlns="http://schemas.openxmlformats.org/spreadsheetml/2006/main" count="82" uniqueCount="28">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</sst>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6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177" fontId="9" fillId="2" borderId="52" xfId="2" applyNumberFormat="1" applyFont="1" applyFill="1" applyBorder="1" applyAlignment="1">
      <alignment horizontal="center" vertical="center"/>
    </xf>
    <xf numFmtId="41" fontId="8" fillId="4" borderId="53" xfId="2" applyNumberFormat="1" applyFont="1" applyFill="1" applyBorder="1">
      <alignment vertical="center"/>
    </xf>
    <xf numFmtId="10" fontId="8" fillId="4" borderId="53" xfId="375" applyNumberFormat="1" applyFont="1" applyFill="1" applyBorder="1">
      <alignment vertical="center"/>
    </xf>
    <xf numFmtId="41" fontId="8" fillId="5" borderId="53" xfId="2" applyNumberFormat="1" applyFont="1" applyFill="1" applyBorder="1">
      <alignment vertical="center"/>
    </xf>
    <xf numFmtId="10" fontId="8" fillId="5" borderId="53" xfId="375" applyNumberFormat="1" applyFont="1" applyFill="1" applyBorder="1">
      <alignment vertical="center"/>
    </xf>
    <xf numFmtId="41" fontId="8" fillId="0" borderId="53" xfId="1" applyFont="1" applyBorder="1">
      <alignment vertical="center"/>
    </xf>
    <xf numFmtId="10" fontId="8" fillId="0" borderId="53" xfId="375" applyNumberFormat="1" applyFont="1" applyBorder="1">
      <alignment vertical="center"/>
    </xf>
    <xf numFmtId="41" fontId="8" fillId="5" borderId="53" xfId="1" applyFont="1" applyFill="1" applyBorder="1">
      <alignment vertical="center"/>
    </xf>
    <xf numFmtId="10" fontId="8" fillId="5" borderId="54" xfId="375" applyNumberFormat="1" applyFont="1" applyFill="1" applyBorder="1">
      <alignment vertical="center"/>
    </xf>
    <xf numFmtId="0" fontId="8" fillId="0" borderId="54" xfId="2" applyFont="1" applyBorder="1">
      <alignment vertical="center"/>
    </xf>
    <xf numFmtId="10" fontId="46" fillId="0" borderId="55"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41" fontId="0" fillId="0" borderId="0" xfId="1" applyFont="1">
      <alignment vertical="center"/>
    </xf>
    <xf numFmtId="177" fontId="9" fillId="2" borderId="56" xfId="2" applyNumberFormat="1" applyFont="1" applyFill="1" applyBorder="1" applyAlignment="1">
      <alignment horizontal="center" vertical="center"/>
    </xf>
    <xf numFmtId="41" fontId="8" fillId="4" borderId="57" xfId="2" applyNumberFormat="1" applyFont="1" applyFill="1" applyBorder="1">
      <alignment vertical="center"/>
    </xf>
    <xf numFmtId="10" fontId="8" fillId="4" borderId="57" xfId="375" applyNumberFormat="1" applyFont="1" applyFill="1" applyBorder="1">
      <alignment vertical="center"/>
    </xf>
    <xf numFmtId="41" fontId="8" fillId="5" borderId="57" xfId="2" applyNumberFormat="1" applyFont="1" applyFill="1" applyBorder="1">
      <alignment vertical="center"/>
    </xf>
    <xf numFmtId="10" fontId="8" fillId="5" borderId="57" xfId="375" applyNumberFormat="1" applyFont="1" applyFill="1" applyBorder="1">
      <alignment vertical="center"/>
    </xf>
    <xf numFmtId="41" fontId="8" fillId="0" borderId="57" xfId="1" applyFont="1" applyBorder="1">
      <alignment vertical="center"/>
    </xf>
    <xf numFmtId="10" fontId="8" fillId="0" borderId="57" xfId="375" applyNumberFormat="1" applyFont="1" applyBorder="1">
      <alignment vertical="center"/>
    </xf>
    <xf numFmtId="41" fontId="8" fillId="5" borderId="57" xfId="1" applyFont="1" applyFill="1" applyBorder="1">
      <alignment vertical="center"/>
    </xf>
    <xf numFmtId="10" fontId="8" fillId="5" borderId="58" xfId="375" applyNumberFormat="1" applyFont="1" applyFill="1" applyBorder="1">
      <alignment vertical="center"/>
    </xf>
    <xf numFmtId="0" fontId="8" fillId="0" borderId="58" xfId="2" applyFont="1" applyBorder="1">
      <alignment vertical="center"/>
    </xf>
    <xf numFmtId="10" fontId="46" fillId="0" borderId="59" xfId="375" applyNumberFormat="1" applyFont="1" applyBorder="1">
      <alignment vertical="center"/>
    </xf>
    <xf numFmtId="177" fontId="9" fillId="2" borderId="60" xfId="2" applyNumberFormat="1" applyFont="1" applyFill="1" applyBorder="1" applyAlignment="1">
      <alignment horizontal="center" vertical="center"/>
    </xf>
    <xf numFmtId="41" fontId="8" fillId="4" borderId="61" xfId="2" applyNumberFormat="1" applyFont="1" applyFill="1" applyBorder="1">
      <alignment vertical="center"/>
    </xf>
    <xf numFmtId="10" fontId="8" fillId="4" borderId="61" xfId="375" applyNumberFormat="1" applyFont="1" applyFill="1" applyBorder="1">
      <alignment vertical="center"/>
    </xf>
    <xf numFmtId="41" fontId="8" fillId="5" borderId="61" xfId="2" applyNumberFormat="1" applyFont="1" applyFill="1" applyBorder="1">
      <alignment vertical="center"/>
    </xf>
    <xf numFmtId="10" fontId="8" fillId="5" borderId="61" xfId="375" applyNumberFormat="1" applyFont="1" applyFill="1" applyBorder="1">
      <alignment vertical="center"/>
    </xf>
    <xf numFmtId="41" fontId="8" fillId="0" borderId="61" xfId="1" applyFont="1" applyBorder="1">
      <alignment vertical="center"/>
    </xf>
    <xf numFmtId="10" fontId="8" fillId="0" borderId="61" xfId="375" applyNumberFormat="1" applyFont="1" applyBorder="1">
      <alignment vertical="center"/>
    </xf>
    <xf numFmtId="41" fontId="8" fillId="5" borderId="61" xfId="1" applyFont="1" applyFill="1" applyBorder="1">
      <alignment vertical="center"/>
    </xf>
    <xf numFmtId="10" fontId="8" fillId="5" borderId="62" xfId="375" applyNumberFormat="1" applyFont="1" applyFill="1" applyBorder="1">
      <alignment vertical="center"/>
    </xf>
    <xf numFmtId="0" fontId="8" fillId="0" borderId="62" xfId="2" applyFont="1" applyBorder="1">
      <alignment vertical="center"/>
    </xf>
    <xf numFmtId="10" fontId="46" fillId="0" borderId="63"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theme" Target="theme/theme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2016년도 일반전기 사용량</c:v>
          </c:tx>
          <c:dLbls>
            <c:showLegendKey val="0"/>
            <c:showVal val="1"/>
            <c:showCatName val="0"/>
            <c:showSerName val="0"/>
            <c:showPercent val="0"/>
            <c:showBubbleSize val="0"/>
            <c:showLeaderLines val="0"/>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'2016년도'!$C$6:$N$6</c:f>
              <c:numCache>
                <c:formatCode>_(* #,##0_);_(* \(#,##0\);_(* "-"_);_(@_)</c:formatCode>
                <c:ptCount val="12"/>
                <c:pt idx="0">
                  <c:v>78055</c:v>
                </c:pt>
                <c:pt idx="1">
                  <c:v>71589</c:v>
                </c:pt>
                <c:pt idx="2">
                  <c:v>71153</c:v>
                </c:pt>
                <c:pt idx="3">
                  <c:v>65361</c:v>
                </c:pt>
                <c:pt idx="4">
                  <c:v>62689</c:v>
                </c:pt>
                <c:pt idx="5">
                  <c:v>67284</c:v>
                </c:pt>
                <c:pt idx="6">
                  <c:v>69793</c:v>
                </c:pt>
                <c:pt idx="7">
                  <c:v>71452</c:v>
                </c:pt>
                <c:pt idx="8">
                  <c:v>62054</c:v>
                </c:pt>
                <c:pt idx="9">
                  <c:v>64809</c:v>
                </c:pt>
                <c:pt idx="10">
                  <c:v>68204</c:v>
                </c:pt>
                <c:pt idx="11">
                  <c:v>76655</c:v>
                </c:pt>
              </c:numCache>
            </c:numRef>
          </c:val>
          <c:smooth val="0"/>
        </c:ser>
        <c:ser>
          <c:idx val="1"/>
          <c:order val="1"/>
          <c:tx>
            <c:v>2017년도 일반전기 사용량</c:v>
          </c:tx>
          <c:dLbls>
            <c:showLegendKey val="0"/>
            <c:showVal val="1"/>
            <c:showCatName val="0"/>
            <c:showSerName val="0"/>
            <c:showPercent val="0"/>
            <c:showBubbleSize val="0"/>
            <c:showLeaderLines val="0"/>
          </c:dLbls>
          <c:trendline>
            <c:trendlineType val="linear"/>
            <c:dispRSqr val="0"/>
            <c:dispEq val="0"/>
          </c:trendline>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numCache>
            </c:numRef>
          </c:val>
          <c:smooth val="0"/>
        </c:ser>
        <c:ser>
          <c:idx val="2"/>
          <c:order val="2"/>
          <c:tx>
            <c:v>2016년도 심야전기사용량</c:v>
          </c:tx>
          <c:dLbls>
            <c:showLegendKey val="0"/>
            <c:showVal val="1"/>
            <c:showCatName val="0"/>
            <c:showSerName val="0"/>
            <c:showPercent val="0"/>
            <c:showBubbleSize val="0"/>
            <c:showLeaderLines val="0"/>
          </c:dLbls>
          <c:val>
            <c:numRef>
              <c:f>'2016년도'!$C$7:$N$7</c:f>
              <c:numCache>
                <c:formatCode>_(* #,##0_);_(* \(#,##0\);_(* "-"_);_(@_)</c:formatCode>
                <c:ptCount val="12"/>
                <c:pt idx="0">
                  <c:v>63139</c:v>
                </c:pt>
                <c:pt idx="1">
                  <c:v>49589</c:v>
                </c:pt>
                <c:pt idx="2">
                  <c:v>26679</c:v>
                </c:pt>
                <c:pt idx="3">
                  <c:v>8477</c:v>
                </c:pt>
                <c:pt idx="4">
                  <c:v>16027</c:v>
                </c:pt>
                <c:pt idx="5">
                  <c:v>29558</c:v>
                </c:pt>
                <c:pt idx="6">
                  <c:v>38155</c:v>
                </c:pt>
                <c:pt idx="7">
                  <c:v>43426</c:v>
                </c:pt>
                <c:pt idx="8">
                  <c:v>20352</c:v>
                </c:pt>
                <c:pt idx="9">
                  <c:v>12845</c:v>
                </c:pt>
                <c:pt idx="10">
                  <c:v>28080</c:v>
                </c:pt>
                <c:pt idx="11">
                  <c:v>46305</c:v>
                </c:pt>
              </c:numCache>
            </c:numRef>
          </c:val>
          <c:smooth val="0"/>
        </c:ser>
        <c:ser>
          <c:idx val="3"/>
          <c:order val="3"/>
          <c:tx>
            <c:v>2017년도 심야전기 사용량</c:v>
          </c:tx>
          <c:dLbls>
            <c:showLegendKey val="0"/>
            <c:showVal val="1"/>
            <c:showCatName val="0"/>
            <c:showSerName val="0"/>
            <c:showPercent val="0"/>
            <c:showBubbleSize val="0"/>
            <c:showLeaderLines val="0"/>
          </c:dLbls>
          <c:trendline>
            <c:trendlineType val="linear"/>
            <c:dispRSqr val="0"/>
            <c:dispEq val="0"/>
          </c:trendline>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31919</c:v>
                </c:pt>
              </c:numCache>
            </c:numRef>
          </c:val>
          <c:smooth val="0"/>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2016년도 주방 도시가스 사용량</c:v>
          </c:tx>
          <c:dLbls>
            <c:dLbl>
              <c:idx val="3"/>
              <c:layout>
                <c:manualLayout>
                  <c:x val="-5.8866813833701251E-3"/>
                  <c:y val="-1.968019680196793E-2"/>
                </c:manualLayout>
              </c:layout>
              <c:showLegendKey val="0"/>
              <c:showVal val="1"/>
              <c:showCatName val="0"/>
              <c:showSerName val="0"/>
              <c:showPercent val="0"/>
              <c:showBubbleSize val="0"/>
            </c:dLbl>
            <c:dLbl>
              <c:idx val="4"/>
              <c:layout>
                <c:manualLayout>
                  <c:x val="-4.4150110375275938E-3"/>
                  <c:y val="-1.968019680196802E-2"/>
                </c:manualLayout>
              </c:layout>
              <c:showLegendKey val="0"/>
              <c:showVal val="1"/>
              <c:showCatName val="0"/>
              <c:showSerName val="0"/>
              <c:showPercent val="0"/>
              <c:showBubbleSize val="0"/>
            </c:dLbl>
            <c:dLbl>
              <c:idx val="5"/>
              <c:layout>
                <c:manualLayout>
                  <c:x val="-8.8300220750551876E-3"/>
                  <c:y val="-3.4440344403444033E-2"/>
                </c:manualLayout>
              </c:layout>
              <c:showLegendKey val="0"/>
              <c:showVal val="1"/>
              <c:showCatName val="0"/>
              <c:showSerName val="0"/>
              <c:showPercent val="0"/>
              <c:showBubbleSize val="0"/>
            </c:dLbl>
            <c:dLbl>
              <c:idx val="6"/>
              <c:layout>
                <c:manualLayout>
                  <c:x val="5.3960622656508578E-17"/>
                  <c:y val="-1.4760147601475924E-2"/>
                </c:manualLayout>
              </c:layout>
              <c:showLegendKey val="0"/>
              <c:showVal val="1"/>
              <c:showCatName val="0"/>
              <c:showSerName val="0"/>
              <c:showPercent val="0"/>
              <c:showBubbleSize val="0"/>
            </c:dLbl>
            <c:dLbl>
              <c:idx val="7"/>
              <c:layout>
                <c:manualLayout>
                  <c:x val="-2.5018395879323033E-2"/>
                  <c:y val="2.4600246002460024E-2"/>
                </c:manualLayout>
              </c:layout>
              <c:showLegendKey val="0"/>
              <c:showVal val="1"/>
              <c:showCatName val="0"/>
              <c:showSerName val="0"/>
              <c:showPercent val="0"/>
              <c:showBubbleSize val="0"/>
            </c:dLbl>
            <c:dLbl>
              <c:idx val="8"/>
              <c:layout>
                <c:manualLayout>
                  <c:x val="-2.7961736571008096E-2"/>
                  <c:y val="2.9520295202952029E-2"/>
                </c:manualLayout>
              </c:layout>
              <c:showLegendKey val="0"/>
              <c:showVal val="1"/>
              <c:showCatName val="0"/>
              <c:showSerName val="0"/>
              <c:showPercent val="0"/>
              <c:showBubbleSize val="0"/>
            </c:dLbl>
            <c:dLbl>
              <c:idx val="9"/>
              <c:layout>
                <c:manualLayout>
                  <c:x val="-2.6490066225165563E-2"/>
                  <c:y val="2.7060270602706028E-2"/>
                </c:manualLayout>
              </c:layout>
              <c:showLegendKey val="0"/>
              <c:showVal val="1"/>
              <c:showCatName val="0"/>
              <c:showSerName val="0"/>
              <c:showPercent val="0"/>
              <c:showBubbleSize val="0"/>
            </c:dLbl>
            <c:dLbl>
              <c:idx val="10"/>
              <c:layout>
                <c:manualLayout>
                  <c:x val="-2.2075055187637971E-2"/>
                  <c:y val="3.9360393603936041E-2"/>
                </c:manualLayout>
              </c:layout>
              <c:showLegendKey val="0"/>
              <c:showVal val="1"/>
              <c:showCatName val="0"/>
              <c:showSerName val="0"/>
              <c:showPercent val="0"/>
              <c:showBubbleSize val="0"/>
            </c:dLbl>
            <c:dLbl>
              <c:idx val="11"/>
              <c:layout>
                <c:manualLayout>
                  <c:x val="-2.2075055187637971E-2"/>
                  <c:y val="3.9360393603936041E-2"/>
                </c:manualLayout>
              </c:layout>
              <c:showLegendKey val="0"/>
              <c:showVal val="1"/>
              <c:showCatName val="0"/>
              <c:showSerName val="0"/>
              <c:showPercent val="0"/>
              <c:showBubbleSize val="0"/>
            </c:dLbl>
            <c:showLegendKey val="0"/>
            <c:showVal val="1"/>
            <c:showCatName val="0"/>
            <c:showSerName val="0"/>
            <c:showPercent val="0"/>
            <c:showBubbleSize val="0"/>
            <c:showLeaderLines val="0"/>
          </c:dLbls>
          <c:val>
            <c:numRef>
              <c:f>'2016년도'!$C$8:$N$8</c:f>
              <c:numCache>
                <c:formatCode>_(* #,##0_);_(* \(#,##0\);_(* "-"_);_(@_)</c:formatCode>
                <c:ptCount val="12"/>
                <c:pt idx="0">
                  <c:v>307.16840000000002</c:v>
                </c:pt>
                <c:pt idx="1">
                  <c:v>264.28449999999998</c:v>
                </c:pt>
                <c:pt idx="2">
                  <c:v>340.803</c:v>
                </c:pt>
                <c:pt idx="3">
                  <c:v>232.18450000000001</c:v>
                </c:pt>
                <c:pt idx="4">
                  <c:v>201.29300000000001</c:v>
                </c:pt>
                <c:pt idx="5">
                  <c:v>196.31049999999999</c:v>
                </c:pt>
                <c:pt idx="6">
                  <c:v>224.21250000000001</c:v>
                </c:pt>
                <c:pt idx="7">
                  <c:v>161.43299999999999</c:v>
                </c:pt>
                <c:pt idx="8">
                  <c:v>153.46100000000001</c:v>
                </c:pt>
                <c:pt idx="9">
                  <c:v>165.41900000000001</c:v>
                </c:pt>
                <c:pt idx="10">
                  <c:v>181.363</c:v>
                </c:pt>
                <c:pt idx="11">
                  <c:v>190.33150000000001</c:v>
                </c:pt>
              </c:numCache>
            </c:numRef>
          </c:val>
          <c:smooth val="0"/>
        </c:ser>
        <c:ser>
          <c:idx val="1"/>
          <c:order val="1"/>
          <c:tx>
            <c:v>2016년도 기계실 도시가스 사용량</c:v>
          </c:tx>
          <c:dLbls>
            <c:dLbl>
              <c:idx val="1"/>
              <c:layout>
                <c:manualLayout>
                  <c:x val="-1.0301692420897719E-2"/>
                  <c:y val="2.4600246002460024E-2"/>
                </c:manualLayout>
              </c:layout>
              <c:showLegendKey val="0"/>
              <c:showVal val="1"/>
              <c:showCatName val="0"/>
              <c:showSerName val="0"/>
              <c:showPercent val="0"/>
              <c:showBubbleSize val="0"/>
            </c:dLbl>
            <c:dLbl>
              <c:idx val="3"/>
              <c:layout>
                <c:manualLayout>
                  <c:x val="-4.4150110375275938E-3"/>
                  <c:y val="-2.460024600246002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val>
            <c:numRef>
              <c:f>'2016년도'!$C$9:$N$9</c:f>
              <c:numCache>
                <c:formatCode>_(* #,##0_);_(* \(#,##0\);_(* "-"_);_(@_)</c:formatCode>
                <c:ptCount val="12"/>
                <c:pt idx="0">
                  <c:v>1037.192</c:v>
                </c:pt>
                <c:pt idx="1">
                  <c:v>964.38909999999998</c:v>
                </c:pt>
                <c:pt idx="2">
                  <c:v>1073.2304999999999</c:v>
                </c:pt>
                <c:pt idx="3">
                  <c:v>857.98649999999998</c:v>
                </c:pt>
                <c:pt idx="4">
                  <c:v>811.15099999999995</c:v>
                </c:pt>
                <c:pt idx="5">
                  <c:v>599.89300000000003</c:v>
                </c:pt>
                <c:pt idx="6">
                  <c:v>437.46350000000001</c:v>
                </c:pt>
                <c:pt idx="7">
                  <c:v>379.66649999999998</c:v>
                </c:pt>
                <c:pt idx="8">
                  <c:v>350.76799999999997</c:v>
                </c:pt>
                <c:pt idx="9">
                  <c:v>564.01900000000001</c:v>
                </c:pt>
                <c:pt idx="10">
                  <c:v>661.67600000000004</c:v>
                </c:pt>
                <c:pt idx="11">
                  <c:v>796.20349999999996</c:v>
                </c:pt>
              </c:numCache>
            </c:numRef>
          </c:val>
          <c:smooth val="0"/>
        </c:ser>
        <c:ser>
          <c:idx val="2"/>
          <c:order val="2"/>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dLbl>
            <c:dLbl>
              <c:idx val="6"/>
              <c:layout>
                <c:manualLayout>
                  <c:x val="-1.9131714495952853E-2"/>
                  <c:y val="4.920049200492004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trendline>
            <c:trendlineType val="linear"/>
            <c:dispRSqr val="0"/>
            <c:dispEq val="0"/>
          </c:trendline>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numCache>
            </c:numRef>
          </c:val>
          <c:smooth val="0"/>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dLbl>
            <c:dLbl>
              <c:idx val="4"/>
              <c:layout>
                <c:manualLayout>
                  <c:x val="-3.679175864606328E-2"/>
                  <c:y val="2.706027060270602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trendline>
            <c:trendlineType val="linear"/>
            <c:dispRSqr val="0"/>
            <c:dispEq val="0"/>
          </c:trendline>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numCache>
            </c:numRef>
          </c:val>
          <c:smooth val="0"/>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27"/>
      <c r="B2" s="127"/>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8" t="s">
        <v>0</v>
      </c>
      <c r="B5" s="129"/>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30"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25"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25"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25"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26"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27"/>
      <c r="B2" s="127"/>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8" t="s">
        <v>0</v>
      </c>
      <c r="B5" s="129"/>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2">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2">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selection activeCell="L20" sqref="L20"/>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27"/>
      <c r="B2" s="127"/>
      <c r="C2" s="26"/>
      <c r="D2" s="26"/>
      <c r="E2" s="26"/>
      <c r="F2" s="26"/>
      <c r="G2" s="26"/>
      <c r="H2" s="26"/>
      <c r="I2" s="26"/>
      <c r="J2" s="26"/>
      <c r="K2" s="26"/>
      <c r="L2" s="26"/>
      <c r="M2" s="26"/>
      <c r="N2" s="26"/>
      <c r="O2" s="124"/>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28" t="s">
        <v>0</v>
      </c>
      <c r="B5" s="129"/>
      <c r="C5" s="16" t="s">
        <v>1</v>
      </c>
      <c r="D5" s="15" t="s">
        <v>2</v>
      </c>
      <c r="E5" s="81" t="s">
        <v>3</v>
      </c>
      <c r="F5" s="108" t="s">
        <v>4</v>
      </c>
      <c r="G5" s="81" t="s">
        <v>5</v>
      </c>
      <c r="H5" s="81" t="s">
        <v>6</v>
      </c>
      <c r="I5" s="81" t="s">
        <v>7</v>
      </c>
      <c r="J5" s="81" t="s">
        <v>8</v>
      </c>
      <c r="K5" s="149" t="s">
        <v>9</v>
      </c>
      <c r="L5" s="138" t="s">
        <v>10</v>
      </c>
      <c r="M5" s="92" t="s">
        <v>11</v>
      </c>
      <c r="N5" s="16" t="s">
        <v>12</v>
      </c>
      <c r="O5" s="27" t="s">
        <v>13</v>
      </c>
    </row>
    <row r="6" spans="1:15" s="3" customFormat="1" ht="22.5" customHeight="1">
      <c r="A6" s="136" t="s">
        <v>23</v>
      </c>
      <c r="B6" s="18" t="s">
        <v>14</v>
      </c>
      <c r="C6" s="17">
        <v>78981</v>
      </c>
      <c r="D6" s="8">
        <v>73880</v>
      </c>
      <c r="E6" s="10">
        <v>74790</v>
      </c>
      <c r="F6" s="109">
        <v>64303</v>
      </c>
      <c r="G6" s="10">
        <v>60695</v>
      </c>
      <c r="H6" s="10">
        <v>65801</v>
      </c>
      <c r="I6" s="10">
        <v>84798</v>
      </c>
      <c r="J6" s="10">
        <v>106207</v>
      </c>
      <c r="K6" s="150">
        <v>99250</v>
      </c>
      <c r="L6" s="139">
        <v>86356</v>
      </c>
      <c r="M6" s="93">
        <v>85199</v>
      </c>
      <c r="N6" s="17"/>
      <c r="O6" s="13">
        <f t="shared" ref="O6" si="0">SUM(C6:N6)</f>
        <v>880260</v>
      </c>
    </row>
    <row r="7" spans="1:15" s="3" customFormat="1" ht="22.5" customHeight="1">
      <c r="A7" s="130"/>
      <c r="B7" s="18" t="s">
        <v>24</v>
      </c>
      <c r="C7" s="67">
        <f>C6/'2016년도'!C6</f>
        <v>1.0118634296329512</v>
      </c>
      <c r="D7" s="67">
        <f>D6/'2016년도'!D6</f>
        <v>1.0320021232312226</v>
      </c>
      <c r="E7" s="82">
        <f>E6/'2016년도'!E6</f>
        <v>1.0511152024510562</v>
      </c>
      <c r="F7" s="110">
        <f>F6/'2016년도'!F6</f>
        <v>0.98381297715763227</v>
      </c>
      <c r="G7" s="119">
        <f>G6/'2016년도'!G6</f>
        <v>0.96819218682703501</v>
      </c>
      <c r="H7" s="119">
        <f>H6/'2016년도'!H6</f>
        <v>0.9779590987456156</v>
      </c>
      <c r="I7" s="119">
        <f>I6/'2016년도'!I6</f>
        <v>1.2149929075981831</v>
      </c>
      <c r="J7" s="119">
        <f>J6/'2016년도'!J6</f>
        <v>1.4864104573699826</v>
      </c>
      <c r="K7" s="151">
        <f>K6/'2016년도'!K6</f>
        <v>1.5994134141231831</v>
      </c>
      <c r="L7" s="140">
        <f>L6/'2016년도'!L6</f>
        <v>1.3324692558132358</v>
      </c>
      <c r="M7" s="94">
        <f>M6/'2016년도'!M6</f>
        <v>1.2491789337868746</v>
      </c>
      <c r="N7" s="67">
        <f>N6/'2016년도'!N6</f>
        <v>0</v>
      </c>
      <c r="O7" s="103">
        <f>O6/SUM('2016년도'!C6:M6)</f>
        <v>1.1698693455849811</v>
      </c>
    </row>
    <row r="8" spans="1:15" s="3" customFormat="1" ht="22.5" customHeight="1">
      <c r="A8" s="133" t="s">
        <v>17</v>
      </c>
      <c r="B8" s="73" t="s">
        <v>14</v>
      </c>
      <c r="C8" s="74">
        <v>59333</v>
      </c>
      <c r="D8" s="75">
        <v>49656</v>
      </c>
      <c r="E8" s="83">
        <v>31934</v>
      </c>
      <c r="F8" s="111">
        <v>14827</v>
      </c>
      <c r="G8" s="83">
        <v>18327</v>
      </c>
      <c r="H8" s="83">
        <v>29295</v>
      </c>
      <c r="I8" s="83">
        <v>40790</v>
      </c>
      <c r="J8" s="83">
        <v>47371</v>
      </c>
      <c r="K8" s="152">
        <v>24466</v>
      </c>
      <c r="L8" s="141">
        <v>13474</v>
      </c>
      <c r="M8" s="95">
        <v>31919</v>
      </c>
      <c r="N8" s="74"/>
      <c r="O8" s="76">
        <f t="shared" ref="O8" si="1">SUM(C8:N8)</f>
        <v>361392</v>
      </c>
    </row>
    <row r="9" spans="1:15" s="3" customFormat="1" ht="22.5" customHeight="1">
      <c r="A9" s="134"/>
      <c r="B9" s="73" t="s">
        <v>24</v>
      </c>
      <c r="C9" s="77">
        <f>C8/'2016년도'!C7</f>
        <v>0.93972029965631387</v>
      </c>
      <c r="D9" s="77">
        <f>D8/'2016년도'!D7</f>
        <v>1.0013511060920768</v>
      </c>
      <c r="E9" s="84">
        <f>E8/'2016년도'!E7</f>
        <v>1.1969714007271637</v>
      </c>
      <c r="F9" s="112">
        <f>F8/'2016년도'!F7</f>
        <v>1.7490857614722188</v>
      </c>
      <c r="G9" s="120">
        <f>G8/'2016년도'!G7</f>
        <v>1.1435078305359705</v>
      </c>
      <c r="H9" s="120">
        <f>H8/'2016년도'!H7</f>
        <v>0.99110223966438871</v>
      </c>
      <c r="I9" s="120">
        <f>I8/'2016년도'!I7</f>
        <v>1.0690604114794915</v>
      </c>
      <c r="J9" s="120">
        <f>J8/'2016년도'!J7</f>
        <v>1.090844194722056</v>
      </c>
      <c r="K9" s="153">
        <f>K8/'2016년도'!K7</f>
        <v>1.2021422955974843</v>
      </c>
      <c r="L9" s="142">
        <f>L8/'2016년도'!L7</f>
        <v>1.0489684702218762</v>
      </c>
      <c r="M9" s="96">
        <f>M8/'2016년도'!M7</f>
        <v>1.1367165242165242</v>
      </c>
      <c r="N9" s="77">
        <f>N8/'2016년도'!N7</f>
        <v>0</v>
      </c>
      <c r="O9" s="104">
        <f>O8/SUM('2016년도'!C7:M7)</f>
        <v>1.0745256848245903</v>
      </c>
    </row>
    <row r="10" spans="1:15" s="3" customFormat="1" ht="22.5" customHeight="1">
      <c r="A10" s="131" t="s">
        <v>18</v>
      </c>
      <c r="B10" s="20" t="s">
        <v>15</v>
      </c>
      <c r="C10" s="61">
        <v>212.25450000000001</v>
      </c>
      <c r="D10" s="62">
        <v>195.31399999999999</v>
      </c>
      <c r="E10" s="85">
        <v>227.15639999999999</v>
      </c>
      <c r="F10" s="113">
        <v>195.2748</v>
      </c>
      <c r="G10" s="85">
        <v>139.482</v>
      </c>
      <c r="H10" s="85">
        <v>193.28219999999999</v>
      </c>
      <c r="I10" s="85">
        <v>231.14160000000001</v>
      </c>
      <c r="J10" s="85">
        <v>488.18700000000001</v>
      </c>
      <c r="K10" s="154">
        <v>404.49779999999998</v>
      </c>
      <c r="L10" s="143">
        <v>314.83080000000001</v>
      </c>
      <c r="M10" s="97">
        <v>507.11669999999998</v>
      </c>
      <c r="N10" s="61"/>
      <c r="O10" s="28">
        <f>SUM(C10:N10)</f>
        <v>3108.5378000000001</v>
      </c>
    </row>
    <row r="11" spans="1:15" s="3" customFormat="1" ht="22.5" customHeight="1">
      <c r="A11" s="135"/>
      <c r="B11" s="18" t="s">
        <v>24</v>
      </c>
      <c r="C11" s="68">
        <f>C10/'2016년도'!C8</f>
        <v>0.69100369699487318</v>
      </c>
      <c r="D11" s="68">
        <f>D10/'2016년도'!D8</f>
        <v>0.73902934148616362</v>
      </c>
      <c r="E11" s="86">
        <f>E10/'2016년도'!E8</f>
        <v>0.66653286502759657</v>
      </c>
      <c r="F11" s="114">
        <f>F10/'2016년도'!F8</f>
        <v>0.84103288548546518</v>
      </c>
      <c r="G11" s="121">
        <f>G10/'2016년도'!G8</f>
        <v>0.69293020621680834</v>
      </c>
      <c r="H11" s="121">
        <f>H10/'2016년도'!H8</f>
        <v>0.98457392752807416</v>
      </c>
      <c r="I11" s="121">
        <f>I10/'2016년도'!I8</f>
        <v>1.030904164576016</v>
      </c>
      <c r="J11" s="121">
        <f>J10/'2016년도'!J8</f>
        <v>3.0240842950326146</v>
      </c>
      <c r="K11" s="155">
        <f>K10/'2016년도'!K8</f>
        <v>2.6358345117000406</v>
      </c>
      <c r="L11" s="144">
        <f>L10/'2016년도'!L8</f>
        <v>1.9032323977294023</v>
      </c>
      <c r="M11" s="98">
        <f>M10/'2016년도'!M8</f>
        <v>2.7961419914756593</v>
      </c>
      <c r="N11" s="68">
        <f>N10/'2016년도'!N8</f>
        <v>0</v>
      </c>
      <c r="O11" s="105">
        <f>O10/SUM('2016년도'!C8:M8)</f>
        <v>1.2803230435905051</v>
      </c>
    </row>
    <row r="12" spans="1:15" s="3" customFormat="1" ht="22.5" customHeight="1">
      <c r="A12" s="133" t="s">
        <v>19</v>
      </c>
      <c r="B12" s="73" t="s">
        <v>15</v>
      </c>
      <c r="C12" s="78">
        <v>877.91650000000004</v>
      </c>
      <c r="D12" s="79">
        <v>978.56299999999999</v>
      </c>
      <c r="E12" s="87">
        <v>998.29259999999999</v>
      </c>
      <c r="F12" s="115">
        <v>850.84019999999998</v>
      </c>
      <c r="G12" s="87">
        <v>727.29899999999998</v>
      </c>
      <c r="H12" s="87">
        <v>696.41369999999995</v>
      </c>
      <c r="I12" s="87">
        <v>552.94650000000001</v>
      </c>
      <c r="J12" s="87">
        <v>596.78369999999995</v>
      </c>
      <c r="K12" s="156">
        <v>628.6653</v>
      </c>
      <c r="L12" s="145">
        <v>613.72080000000005</v>
      </c>
      <c r="M12" s="99">
        <v>830.91420000000005</v>
      </c>
      <c r="N12" s="78"/>
      <c r="O12" s="76">
        <f>SUM(C12:N12)</f>
        <v>8352.3554999999997</v>
      </c>
    </row>
    <row r="13" spans="1:15" s="3" customFormat="1" ht="22.5" customHeight="1">
      <c r="A13" s="134"/>
      <c r="B13" s="73" t="s">
        <v>24</v>
      </c>
      <c r="C13" s="80">
        <f>C12/'2016년도'!C9</f>
        <v>0.84643585758470952</v>
      </c>
      <c r="D13" s="80">
        <f>D12/'2016년도'!D9</f>
        <v>1.0146972834927313</v>
      </c>
      <c r="E13" s="88">
        <f>E12/'2016년도'!E9</f>
        <v>0.93017539102737024</v>
      </c>
      <c r="F13" s="116">
        <f>F12/'2016년도'!F9</f>
        <v>0.99167084796788763</v>
      </c>
      <c r="G13" s="122">
        <f>G12/'2016년도'!G9</f>
        <v>0.89662590565751632</v>
      </c>
      <c r="H13" s="122">
        <f>H12/'2016년도'!H9</f>
        <v>1.1608965265472342</v>
      </c>
      <c r="I13" s="122">
        <f>I12/'2016년도'!I9</f>
        <v>1.2639831665956132</v>
      </c>
      <c r="J13" s="122">
        <f>J12/'2016년도'!J9</f>
        <v>1.5718629376044502</v>
      </c>
      <c r="K13" s="157">
        <f>K12/'2016년도'!K9</f>
        <v>1.7922538543994893</v>
      </c>
      <c r="L13" s="146">
        <f>L12/'2016년도'!L9</f>
        <v>1.088120790257066</v>
      </c>
      <c r="M13" s="100">
        <f>M12/'2016년도'!M9</f>
        <v>1.2557720092613303</v>
      </c>
      <c r="N13" s="80">
        <f>N12/'2016년도'!N9</f>
        <v>0</v>
      </c>
      <c r="O13" s="106">
        <f>O12/SUM('2016년도'!C9:M9)</f>
        <v>1.0794734161970547</v>
      </c>
    </row>
    <row r="14" spans="1:15" s="3" customFormat="1" ht="22.5" customHeight="1">
      <c r="A14" s="131" t="s">
        <v>20</v>
      </c>
      <c r="B14" s="63" t="s">
        <v>15</v>
      </c>
      <c r="C14" s="64">
        <v>294</v>
      </c>
      <c r="D14" s="65">
        <v>350</v>
      </c>
      <c r="E14" s="89">
        <v>389</v>
      </c>
      <c r="F14" s="117">
        <v>549</v>
      </c>
      <c r="G14" s="89">
        <v>996</v>
      </c>
      <c r="H14" s="89">
        <v>1111</v>
      </c>
      <c r="I14" s="89">
        <v>421</v>
      </c>
      <c r="J14" s="89">
        <v>523</v>
      </c>
      <c r="K14" s="158">
        <v>454</v>
      </c>
      <c r="L14" s="147">
        <v>271</v>
      </c>
      <c r="M14" s="101">
        <v>535</v>
      </c>
      <c r="N14" s="91"/>
      <c r="O14" s="66">
        <f>SUM(C14:N14)</f>
        <v>5893</v>
      </c>
    </row>
    <row r="15" spans="1:15" ht="22.5" customHeight="1" thickBot="1">
      <c r="A15" s="132"/>
      <c r="B15" s="19" t="s">
        <v>24</v>
      </c>
      <c r="C15" s="69">
        <f>C14/'2016년도'!C10</f>
        <v>0.71532846715328469</v>
      </c>
      <c r="D15" s="71">
        <f>D14/'2016년도'!D10</f>
        <v>0.92838196286472152</v>
      </c>
      <c r="E15" s="90">
        <f>E14/'2016년도'!E10</f>
        <v>1.0896358543417366</v>
      </c>
      <c r="F15" s="118">
        <f>F14/'2016년도'!F10</f>
        <v>1.7102803738317758</v>
      </c>
      <c r="G15" s="90">
        <f>G14/'2016년도'!G10</f>
        <v>2.3435294117647061</v>
      </c>
      <c r="H15" s="90">
        <f>H14/'2016년도'!H10</f>
        <v>1.9803921568627452</v>
      </c>
      <c r="I15" s="90">
        <f>I14/'2016년도'!I10</f>
        <v>0.62370370370370365</v>
      </c>
      <c r="J15" s="90">
        <f>J14/'2016년도'!J10</f>
        <v>0.42075623491552694</v>
      </c>
      <c r="K15" s="159">
        <f>K14/'2016년도'!K10</f>
        <v>1.2541436464088398</v>
      </c>
      <c r="L15" s="148">
        <f>L14/'2016년도'!L10</f>
        <v>0.87987012987012991</v>
      </c>
      <c r="M15" s="102">
        <f>M14/'2016년도'!M10</f>
        <v>1.2588235294117647</v>
      </c>
      <c r="N15" s="70">
        <f>N14/'2016년도'!N10</f>
        <v>0</v>
      </c>
      <c r="O15" s="107">
        <f>O14/SUM('2016년도'!C10:M10)</f>
        <v>1.078316559926807</v>
      </c>
    </row>
    <row r="16" spans="1:15">
      <c r="C16" s="123"/>
      <c r="D16" s="123"/>
      <c r="E16" s="123"/>
      <c r="F16" s="123"/>
      <c r="G16" s="123"/>
      <c r="H16" s="123"/>
      <c r="I16" s="123"/>
      <c r="J16" s="123"/>
      <c r="K16" s="123"/>
      <c r="L16" s="123"/>
      <c r="M16" s="123"/>
      <c r="N16" s="123"/>
      <c r="O16" s="123"/>
    </row>
    <row r="18" spans="3:14">
      <c r="C18" s="137"/>
      <c r="D18" s="137"/>
      <c r="E18" s="137"/>
      <c r="F18" s="137"/>
      <c r="G18" s="137"/>
      <c r="H18" s="137"/>
      <c r="I18" s="137"/>
      <c r="J18" s="137"/>
      <c r="K18" s="137"/>
      <c r="L18" s="137"/>
      <c r="M18" s="137"/>
      <c r="N18" s="137"/>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4" workbookViewId="0">
      <selection activeCell="P37" sqref="P37"/>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2015년도</vt:lpstr>
      <vt:lpstr>2016년도</vt:lpstr>
      <vt:lpstr>2017년도</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2018-01-02T01:34:17Z</dcterms:modified>
</cp:coreProperties>
</file>