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7" i="6" l="1"/>
  <c r="S8" i="6"/>
  <c r="O9" i="6" s="1"/>
  <c r="S9" i="6"/>
  <c r="S10" i="6"/>
  <c r="O11" i="6" s="1"/>
  <c r="S11" i="6"/>
  <c r="S12" i="6"/>
  <c r="O13" i="6" s="1"/>
  <c r="S13" i="6"/>
  <c r="S14" i="6"/>
  <c r="O15" i="6" s="1"/>
  <c r="S6" i="6"/>
  <c r="O7" i="6" s="1"/>
  <c r="Q14" i="4" l="1"/>
  <c r="Q12" i="4"/>
  <c r="Q10" i="4"/>
  <c r="Q8" i="4"/>
  <c r="Q6" i="4"/>
  <c r="D15" i="6" l="1"/>
  <c r="E15" i="6"/>
  <c r="F15" i="6"/>
  <c r="G15" i="6"/>
  <c r="H15" i="6"/>
  <c r="I15" i="6"/>
  <c r="J15" i="6"/>
  <c r="K15" i="6"/>
  <c r="L15" i="6"/>
  <c r="M15" i="6"/>
  <c r="N15" i="6"/>
  <c r="D13" i="6"/>
  <c r="E13" i="6"/>
  <c r="F13" i="6"/>
  <c r="G13" i="6"/>
  <c r="H13" i="6"/>
  <c r="I13" i="6"/>
  <c r="J13" i="6"/>
  <c r="K13" i="6"/>
  <c r="L13" i="6"/>
  <c r="M13" i="6"/>
  <c r="N13" i="6"/>
  <c r="D9" i="6"/>
  <c r="E9" i="6"/>
  <c r="F9" i="6"/>
  <c r="G9" i="6"/>
  <c r="H9" i="6"/>
  <c r="I9" i="6"/>
  <c r="J9" i="6"/>
  <c r="K9" i="6"/>
  <c r="L9" i="6"/>
  <c r="M9" i="6"/>
  <c r="N9" i="6"/>
  <c r="C11" i="6"/>
  <c r="C13" i="6"/>
  <c r="C15" i="6"/>
  <c r="D7" i="6"/>
  <c r="E7" i="6"/>
  <c r="F7" i="6"/>
  <c r="G7" i="6"/>
  <c r="H7" i="6"/>
  <c r="I7" i="6"/>
  <c r="J7" i="6"/>
  <c r="K7" i="6"/>
  <c r="L7" i="6"/>
  <c r="M7" i="6"/>
  <c r="N7" i="6"/>
  <c r="D11" i="6"/>
  <c r="E11" i="6"/>
  <c r="F11" i="6"/>
  <c r="G11" i="6"/>
  <c r="H11" i="6"/>
  <c r="I11" i="6"/>
  <c r="J11" i="6"/>
  <c r="K11" i="6"/>
  <c r="L11" i="6"/>
  <c r="M11" i="6"/>
  <c r="N11" i="6"/>
  <c r="C9" i="6" l="1"/>
  <c r="C7" i="6"/>
  <c r="O14" i="6"/>
  <c r="O12" i="6"/>
  <c r="O10" i="6"/>
  <c r="O8" i="6"/>
  <c r="O6" i="6"/>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<sst xmlns="http://schemas.openxmlformats.org/spreadsheetml/2006/main" count="112" uniqueCount="29">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</sst>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4">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
      <sz val="9"/>
      <color indexed="81"/>
      <name val="Tahoma"/>
      <family val="2"/>
    </font>
    <font>
      <sz val="9"/>
      <color indexed="81"/>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8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style="thin">
        <color theme="1"/>
      </right>
      <top style="thin">
        <color theme="1"/>
      </top>
      <bottom style="thin">
        <color theme="1"/>
      </bottom>
      <diagonal/>
    </border>
    <border>
      <left/>
      <right style="thin">
        <color theme="1"/>
      </right>
      <top style="thin">
        <color indexed="64"/>
      </top>
      <bottom style="thin">
        <color indexed="64"/>
      </bottom>
      <diagonal/>
    </border>
    <border>
      <left/>
      <right style="thin">
        <color theme="1"/>
      </right>
      <top style="thin">
        <color indexed="64"/>
      </top>
      <bottom/>
      <diagonal/>
    </border>
    <border>
      <left/>
      <right style="thin">
        <color theme="1"/>
      </right>
      <top style="thin">
        <color indexed="64"/>
      </top>
      <bottom style="medium">
        <color theme="1"/>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right style="thin">
        <color auto="1"/>
      </right>
      <top style="medium">
        <color theme="1"/>
      </top>
      <bottom style="medium">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220">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177" fontId="9" fillId="2" borderId="70" xfId="2" applyNumberFormat="1" applyFont="1" applyFill="1" applyBorder="1" applyAlignment="1">
      <alignment horizontal="center" vertical="center"/>
    </xf>
    <xf numFmtId="41" fontId="8" fillId="4" borderId="71" xfId="2" applyNumberFormat="1" applyFont="1" applyFill="1" applyBorder="1">
      <alignment vertical="center"/>
    </xf>
    <xf numFmtId="10" fontId="8" fillId="4" borderId="71" xfId="375" applyNumberFormat="1" applyFont="1" applyFill="1" applyBorder="1">
      <alignment vertical="center"/>
    </xf>
    <xf numFmtId="41" fontId="8" fillId="5" borderId="71" xfId="2" applyNumberFormat="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8" fillId="0" borderId="71" xfId="375" applyNumberFormat="1" applyFont="1" applyBorder="1">
      <alignment vertical="center"/>
    </xf>
    <xf numFmtId="41" fontId="8" fillId="5" borderId="71" xfId="1" applyFont="1" applyFill="1" applyBorder="1">
      <alignment vertical="center"/>
    </xf>
    <xf numFmtId="10" fontId="8" fillId="5" borderId="72" xfId="375" applyNumberFormat="1" applyFont="1" applyFill="1" applyBorder="1">
      <alignment vertical="center"/>
    </xf>
    <xf numFmtId="10" fontId="46" fillId="0" borderId="73" xfId="375" applyNumberFormat="1" applyFont="1" applyBorder="1">
      <alignment vertical="center"/>
    </xf>
    <xf numFmtId="41" fontId="8" fillId="0" borderId="72" xfId="1" applyFont="1" applyBorder="1">
      <alignment vertical="center"/>
    </xf>
    <xf numFmtId="41" fontId="9" fillId="5" borderId="74" xfId="2" applyNumberFormat="1" applyFont="1" applyFill="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41" fontId="8" fillId="5" borderId="48" xfId="2" applyNumberFormat="1" applyFont="1" applyFill="1" applyBorder="1">
      <alignment vertical="center"/>
    </xf>
    <xf numFmtId="41" fontId="8" fillId="0" borderId="49" xfId="1" applyFont="1" applyBorder="1">
      <alignment vertical="center"/>
    </xf>
    <xf numFmtId="10" fontId="8" fillId="4" borderId="75" xfId="375" applyNumberFormat="1" applyFont="1" applyFill="1" applyBorder="1">
      <alignment vertical="center"/>
    </xf>
    <xf numFmtId="41" fontId="8" fillId="5" borderId="75" xfId="2" applyNumberFormat="1" applyFont="1" applyFill="1" applyBorder="1">
      <alignment vertical="center"/>
    </xf>
    <xf numFmtId="10" fontId="8" fillId="5" borderId="75" xfId="375" applyNumberFormat="1" applyFont="1" applyFill="1" applyBorder="1">
      <alignment vertical="center"/>
    </xf>
    <xf numFmtId="41" fontId="8" fillId="0" borderId="75" xfId="1" applyFont="1" applyBorder="1">
      <alignment vertical="center"/>
    </xf>
    <xf numFmtId="10" fontId="8" fillId="0" borderId="75" xfId="375" applyNumberFormat="1" applyFont="1" applyBorder="1">
      <alignment vertical="center"/>
    </xf>
    <xf numFmtId="41" fontId="8" fillId="5" borderId="75" xfId="1" applyFont="1" applyFill="1" applyBorder="1">
      <alignment vertical="center"/>
    </xf>
    <xf numFmtId="10" fontId="8" fillId="5" borderId="76" xfId="375" applyNumberFormat="1" applyFont="1" applyFill="1" applyBorder="1">
      <alignment vertical="center"/>
    </xf>
    <xf numFmtId="41" fontId="8" fillId="0" borderId="76" xfId="1" applyFont="1" applyBorder="1">
      <alignment vertical="center"/>
    </xf>
    <xf numFmtId="10" fontId="46" fillId="0" borderId="77" xfId="375" applyNumberFormat="1" applyFont="1" applyBorder="1">
      <alignment vertical="center"/>
    </xf>
    <xf numFmtId="177" fontId="9" fillId="2" borderId="78" xfId="2" applyNumberFormat="1" applyFont="1" applyFill="1" applyBorder="1" applyAlignment="1">
      <alignment horizontal="center" vertical="center"/>
    </xf>
    <xf numFmtId="41" fontId="8" fillId="4" borderId="79" xfId="2" applyNumberFormat="1" applyFont="1" applyFill="1" applyBorder="1">
      <alignment vertical="center"/>
    </xf>
    <xf numFmtId="10" fontId="8" fillId="4" borderId="79" xfId="375" applyNumberFormat="1" applyFont="1" applyFill="1" applyBorder="1">
      <alignment vertical="center"/>
    </xf>
    <xf numFmtId="41" fontId="8" fillId="5" borderId="79" xfId="2" applyNumberFormat="1" applyFont="1" applyFill="1" applyBorder="1">
      <alignment vertical="center"/>
    </xf>
    <xf numFmtId="10" fontId="8" fillId="5" borderId="79" xfId="375" applyNumberFormat="1" applyFont="1" applyFill="1" applyBorder="1">
      <alignment vertical="center"/>
    </xf>
    <xf numFmtId="41" fontId="8" fillId="0" borderId="79" xfId="1" applyFont="1" applyBorder="1">
      <alignment vertical="center"/>
    </xf>
    <xf numFmtId="10" fontId="8" fillId="0" borderId="79" xfId="375" applyNumberFormat="1" applyFont="1" applyBorder="1">
      <alignment vertical="center"/>
    </xf>
    <xf numFmtId="41" fontId="8" fillId="5" borderId="79" xfId="1" applyFont="1" applyFill="1" applyBorder="1">
      <alignment vertical="center"/>
    </xf>
    <xf numFmtId="10" fontId="8" fillId="5" borderId="80" xfId="375" applyNumberFormat="1" applyFont="1" applyFill="1" applyBorder="1">
      <alignment vertical="center"/>
    </xf>
    <xf numFmtId="41" fontId="8" fillId="0" borderId="80" xfId="1" applyFont="1" applyBorder="1">
      <alignment vertical="center"/>
    </xf>
    <xf numFmtId="10" fontId="46" fillId="0" borderId="81" xfId="375" applyNumberFormat="1" applyFont="1" applyBorder="1">
      <alignment vertical="center"/>
    </xf>
    <xf numFmtId="41" fontId="8" fillId="0" borderId="46" xfId="1" applyFont="1" applyBorder="1">
      <alignment vertical="center"/>
    </xf>
    <xf numFmtId="41" fontId="8" fillId="0" borderId="53" xfId="1" applyFont="1" applyBorder="1">
      <alignment vertical="center"/>
    </xf>
    <xf numFmtId="41" fontId="8" fillId="0" borderId="28" xfId="1" applyNumberFormat="1" applyFont="1" applyBorder="1">
      <alignment vertical="center"/>
    </xf>
    <xf numFmtId="41" fontId="8" fillId="0" borderId="1" xfId="1" applyNumberFormat="1" applyFont="1" applyBorder="1">
      <alignment vertical="center"/>
    </xf>
    <xf numFmtId="41" fontId="8" fillId="0" borderId="3" xfId="1" applyNumberFormat="1" applyFont="1" applyBorder="1">
      <alignment vertical="center"/>
    </xf>
    <xf numFmtId="41" fontId="8" fillId="0" borderId="52" xfId="1" applyNumberFormat="1" applyFont="1" applyBorder="1">
      <alignment vertical="center"/>
    </xf>
    <xf numFmtId="41" fontId="8" fillId="5" borderId="28" xfId="1" applyNumberFormat="1" applyFont="1" applyFill="1" applyBorder="1">
      <alignment vertical="center"/>
    </xf>
    <xf numFmtId="41" fontId="8" fillId="5" borderId="1" xfId="1" applyNumberFormat="1" applyFont="1" applyFill="1" applyBorder="1">
      <alignment vertical="center"/>
    </xf>
    <xf numFmtId="41" fontId="8" fillId="5" borderId="3" xfId="1" applyNumberFormat="1" applyFont="1" applyFill="1" applyBorder="1">
      <alignment vertical="center"/>
    </xf>
    <xf numFmtId="41" fontId="8" fillId="5" borderId="52" xfId="1" applyNumberFormat="1" applyFont="1" applyFill="1" applyBorder="1">
      <alignment vertical="center"/>
    </xf>
    <xf numFmtId="177" fontId="9" fillId="2" borderId="82" xfId="2" applyNumberFormat="1" applyFont="1" applyFill="1" applyBorder="1" applyAlignment="1">
      <alignment horizontal="center" vertical="center"/>
    </xf>
    <xf numFmtId="10" fontId="8" fillId="4" borderId="55" xfId="375" applyNumberFormat="1" applyFont="1" applyFill="1" applyBorder="1">
      <alignment vertical="center"/>
    </xf>
    <xf numFmtId="41" fontId="8" fillId="5" borderId="55" xfId="2" applyNumberFormat="1" applyFont="1" applyFill="1" applyBorder="1">
      <alignment vertical="center"/>
    </xf>
    <xf numFmtId="10" fontId="8" fillId="5" borderId="55" xfId="375" applyNumberFormat="1" applyFont="1" applyFill="1" applyBorder="1">
      <alignment vertical="center"/>
    </xf>
    <xf numFmtId="41" fontId="8" fillId="0" borderId="56" xfId="1" applyFont="1" applyBorder="1">
      <alignment vertical="center"/>
    </xf>
    <xf numFmtId="10" fontId="46" fillId="0" borderId="83" xfId="375" applyNumberFormat="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xf numFmtId="177" fontId="9" fillId="2" borderId="84" xfId="2" applyNumberFormat="1" applyFont="1" applyFill="1" applyBorder="1" applyAlignment="1">
      <alignment horizontal="center" vertical="center"/>
    </xf>
    <xf numFmtId="189" fontId="2" fillId="0" borderId="0" xfId="2" applyNumberFormat="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9"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81062</c:v>
                </c:pt>
                <c:pt idx="2">
                  <c:v>77287</c:v>
                </c:pt>
                <c:pt idx="3">
                  <c:v>69355</c:v>
                </c:pt>
                <c:pt idx="4">
                  <c:v>72606</c:v>
                </c:pt>
                <c:pt idx="5">
                  <c:v>71488</c:v>
                </c:pt>
                <c:pt idx="6">
                  <c:v>76568</c:v>
                </c:pt>
                <c:pt idx="7">
                  <c:v>74233</c:v>
                </c:pt>
                <c:pt idx="8">
                  <c:v>0</c:v>
                </c:pt>
                <c:pt idx="9">
                  <c:v>0</c:v>
                </c:pt>
                <c:pt idx="10">
                  <c:v>0</c:v>
                </c:pt>
                <c:pt idx="11">
                  <c:v>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'2018년도'!$C$8:$N$8</c:f>
              <c:numCache>
                <c:formatCode>_(* #,##0_);_(* \(#,##0\);_(* "-"_);_(@_)</c:formatCode>
                <c:ptCount val="12"/>
                <c:pt idx="0">
                  <c:v>76699</c:v>
                </c:pt>
                <c:pt idx="1">
                  <c:v>63336</c:v>
                </c:pt>
                <c:pt idx="2">
                  <c:v>26827</c:v>
                </c:pt>
                <c:pt idx="3">
                  <c:v>9451</c:v>
                </c:pt>
                <c:pt idx="4">
                  <c:v>13310</c:v>
                </c:pt>
                <c:pt idx="5">
                  <c:v>29890</c:v>
                </c:pt>
                <c:pt idx="6">
                  <c:v>42792</c:v>
                </c:pt>
                <c:pt idx="7">
                  <c:v>46819</c:v>
                </c:pt>
                <c:pt idx="8">
                  <c:v>0</c:v>
                </c:pt>
                <c:pt idx="9">
                  <c:v>0</c:v>
                </c:pt>
                <c:pt idx="10">
                  <c:v>0</c:v>
                </c:pt>
                <c:pt idx="11">
                  <c:v>0</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'2018년도'!$C$10:$N$10</c:f>
              <c:numCache>
                <c:formatCode>_(* #,##0_);_(* \(#,##0\);_(* "-"_);_(@_)</c:formatCode>
                <c:ptCount val="12"/>
                <c:pt idx="0">
                  <c:v>467.2647</c:v>
                </c:pt>
                <c:pt idx="1">
                  <c:v>340.7346</c:v>
                </c:pt>
                <c:pt idx="2">
                  <c:v>437.50740000000002</c:v>
                </c:pt>
                <c:pt idx="3">
                  <c:v>435.51420000000002</c:v>
                </c:pt>
                <c:pt idx="4">
                  <c:v>343.827</c:v>
                </c:pt>
                <c:pt idx="5">
                  <c:v>378.70800000000003</c:v>
                </c:pt>
                <c:pt idx="6">
                  <c:v>286.02420000000001</c:v>
                </c:pt>
                <c:pt idx="7">
                  <c:v>264.09899999999999</c:v>
                </c:pt>
                <c:pt idx="8">
                  <c:v>0</c:v>
                </c:pt>
                <c:pt idx="9">
                  <c:v>0</c:v>
                </c:pt>
                <c:pt idx="10">
                  <c:v>0</c:v>
                </c:pt>
                <c:pt idx="11">
                  <c:v>0</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'2018년도'!$C$12:$N$12</c:f>
              <c:numCache>
                <c:formatCode>_(* #,##0_);_(* \(#,##0\);_(* "-"_);_(@_)</c:formatCode>
                <c:ptCount val="12"/>
                <c:pt idx="0">
                  <c:v>1211.5008</c:v>
                </c:pt>
                <c:pt idx="1">
                  <c:v>1042.1297999999999</c:v>
                </c:pt>
                <c:pt idx="2">
                  <c:v>1225.818</c:v>
                </c:pt>
                <c:pt idx="3">
                  <c:v>1105.2293999999999</c:v>
                </c:pt>
                <c:pt idx="4">
                  <c:v>826.18140000000005</c:v>
                </c:pt>
                <c:pt idx="5">
                  <c:v>735.49080000000004</c:v>
                </c:pt>
                <c:pt idx="6">
                  <c:v>609.91920000000005</c:v>
                </c:pt>
                <c:pt idx="7">
                  <c:v>565.07219999999995</c:v>
                </c:pt>
                <c:pt idx="8">
                  <c:v>0</c:v>
                </c:pt>
                <c:pt idx="9">
                  <c:v>0</c:v>
                </c:pt>
                <c:pt idx="10">
                  <c:v>0</c:v>
                </c:pt>
                <c:pt idx="11">
                  <c:v>0</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200"/>
      <c r="B2" s="200"/>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01" t="s">
        <v>0</v>
      </c>
      <c r="B5" s="202"/>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203"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198"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198"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198"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199"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200"/>
      <c r="B2" s="200"/>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01" t="s">
        <v>0</v>
      </c>
      <c r="B5" s="202"/>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8">
        <v>307.16840000000002</v>
      </c>
      <c r="D8" s="60">
        <v>264.28449999999998</v>
      </c>
      <c r="E8" s="60">
        <v>340.803</v>
      </c>
      <c r="F8" s="60">
        <v>232.18450000000001</v>
      </c>
      <c r="G8" s="60">
        <v>201.29300000000001</v>
      </c>
      <c r="H8" s="60">
        <v>196.31049999999999</v>
      </c>
      <c r="I8" s="60">
        <v>224.21250000000001</v>
      </c>
      <c r="J8" s="60">
        <v>161.43299999999999</v>
      </c>
      <c r="K8" s="60">
        <v>153.46100000000001</v>
      </c>
      <c r="L8" s="60">
        <v>165.41900000000001</v>
      </c>
      <c r="M8" s="60">
        <v>181.363</v>
      </c>
      <c r="N8" s="60">
        <v>190.33150000000001</v>
      </c>
      <c r="O8" s="27">
        <f>SUM(C8:N8)</f>
        <v>2618.2638999999999</v>
      </c>
    </row>
    <row r="9" spans="1:15" ht="22.5" customHeight="1">
      <c r="A9" s="58" t="s">
        <v>19</v>
      </c>
      <c r="B9" s="19" t="s">
        <v>15</v>
      </c>
      <c r="C9" s="68">
        <v>1037.192</v>
      </c>
      <c r="D9" s="60">
        <v>964.38909999999998</v>
      </c>
      <c r="E9" s="60">
        <v>1073.2304999999999</v>
      </c>
      <c r="F9" s="60">
        <v>857.98649999999998</v>
      </c>
      <c r="G9" s="60">
        <v>811.15099999999995</v>
      </c>
      <c r="H9" s="60">
        <v>599.89300000000003</v>
      </c>
      <c r="I9" s="60">
        <v>437.46350000000001</v>
      </c>
      <c r="J9" s="60">
        <v>379.66649999999998</v>
      </c>
      <c r="K9" s="60">
        <v>350.76799999999997</v>
      </c>
      <c r="L9" s="60">
        <v>564.01900000000001</v>
      </c>
      <c r="M9" s="60">
        <v>661.67600000000004</v>
      </c>
      <c r="N9" s="60">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18"/>
  <sheetViews>
    <sheetView workbookViewId="0">
      <pane xSplit="2" ySplit="5" topLeftCell="C6" activePane="bottomRight" state="frozen"/>
      <selection pane="topRight" activeCell="C1" sqref="C1"/>
      <selection pane="bottomLeft" activeCell="A6" sqref="A6"/>
      <selection pane="bottomRight" activeCell="I10" sqref="I10"/>
    </sheetView>
  </sheetViews>
  <sheetFormatPr defaultRowHeight="16.5"/>
  <cols>
    <col min="1" max="1" width="18.625" customWidth="1"/>
    <col min="2" max="2" width="17.5" customWidth="1"/>
    <col min="3" max="14" width="11.375" customWidth="1"/>
    <col min="15" max="15" width="14.625" customWidth="1"/>
    <col min="17" max="17" width="11.25" bestFit="1" customWidth="1"/>
  </cols>
  <sheetData>
    <row r="1" spans="1:17" s="3" customFormat="1" ht="25.5" customHeight="1">
      <c r="A1" s="1" t="s">
        <v>25</v>
      </c>
      <c r="B1" s="1"/>
      <c r="C1" s="2"/>
      <c r="D1" s="2"/>
      <c r="E1" s="2"/>
    </row>
    <row r="2" spans="1:17" s="3" customFormat="1" ht="21" customHeight="1" thickBot="1">
      <c r="A2" s="200"/>
      <c r="B2" s="200"/>
      <c r="C2" s="25"/>
      <c r="D2" s="25"/>
      <c r="E2" s="25"/>
      <c r="F2" s="25"/>
      <c r="G2" s="25"/>
      <c r="H2" s="25"/>
      <c r="I2" s="25"/>
      <c r="J2" s="25"/>
      <c r="K2" s="25"/>
      <c r="L2" s="25"/>
      <c r="M2" s="25"/>
      <c r="N2" s="25"/>
      <c r="O2" s="110"/>
    </row>
    <row r="3" spans="1:17"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7"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7" s="3" customFormat="1" ht="22.5" customHeight="1" thickTop="1" thickBot="1">
      <c r="A5" s="201" t="s">
        <v>0</v>
      </c>
      <c r="B5" s="202"/>
      <c r="C5" s="15" t="s">
        <v>1</v>
      </c>
      <c r="D5" s="14" t="s">
        <v>2</v>
      </c>
      <c r="E5" s="74" t="s">
        <v>3</v>
      </c>
      <c r="F5" s="94" t="s">
        <v>4</v>
      </c>
      <c r="G5" s="74" t="s">
        <v>5</v>
      </c>
      <c r="H5" s="74" t="s">
        <v>6</v>
      </c>
      <c r="I5" s="74" t="s">
        <v>7</v>
      </c>
      <c r="J5" s="74" t="s">
        <v>8</v>
      </c>
      <c r="K5" s="118" t="s">
        <v>9</v>
      </c>
      <c r="L5" s="74" t="s">
        <v>10</v>
      </c>
      <c r="M5" s="129" t="s">
        <v>11</v>
      </c>
      <c r="N5" s="84" t="s">
        <v>12</v>
      </c>
      <c r="O5" s="131" t="s">
        <v>13</v>
      </c>
    </row>
    <row r="6" spans="1:17" s="3" customFormat="1" ht="22.5" customHeight="1">
      <c r="A6" s="209" t="s">
        <v>23</v>
      </c>
      <c r="B6" s="17" t="s">
        <v>14</v>
      </c>
      <c r="C6" s="16">
        <v>78981</v>
      </c>
      <c r="D6" s="8">
        <v>73880</v>
      </c>
      <c r="E6" s="10">
        <v>74790</v>
      </c>
      <c r="F6" s="95">
        <v>64303</v>
      </c>
      <c r="G6" s="10">
        <v>60695</v>
      </c>
      <c r="H6" s="10">
        <v>65801</v>
      </c>
      <c r="I6" s="10">
        <v>84798</v>
      </c>
      <c r="J6" s="10">
        <v>106207</v>
      </c>
      <c r="K6" s="119">
        <v>99250</v>
      </c>
      <c r="L6" s="10">
        <v>86356</v>
      </c>
      <c r="M6" s="112">
        <v>85199</v>
      </c>
      <c r="N6" s="85">
        <v>89202</v>
      </c>
      <c r="O6" s="132">
        <f t="shared" ref="O6" si="0">SUM(C6:N6)</f>
        <v>969462</v>
      </c>
      <c r="Q6" s="25">
        <f>SUM(C6:I6)</f>
        <v>503248</v>
      </c>
    </row>
    <row r="7" spans="1:17" s="3" customFormat="1" ht="22.5" customHeight="1" thickBot="1">
      <c r="A7" s="203"/>
      <c r="B7" s="17" t="s">
        <v>24</v>
      </c>
      <c r="C7" s="64">
        <f>C6/'2016년도'!C6</f>
        <v>1.0118634296329512</v>
      </c>
      <c r="D7" s="64">
        <f>D6/'2016년도'!D6</f>
        <v>1.0320021232312226</v>
      </c>
      <c r="E7" s="75">
        <f>E6/'2016년도'!E6</f>
        <v>1.0511152024510562</v>
      </c>
      <c r="F7" s="96">
        <f>F6/'2016년도'!F6</f>
        <v>0.98381297715763227</v>
      </c>
      <c r="G7" s="105">
        <f>G6/'2016년도'!G6</f>
        <v>0.96819218682703501</v>
      </c>
      <c r="H7" s="105">
        <f>H6/'2016년도'!H6</f>
        <v>0.9779590987456156</v>
      </c>
      <c r="I7" s="105">
        <f>I6/'2016년도'!I6</f>
        <v>1.2149929075981831</v>
      </c>
      <c r="J7" s="105">
        <f>J6/'2016년도'!J6</f>
        <v>1.4864104573699826</v>
      </c>
      <c r="K7" s="120">
        <f>K6/'2016년도'!K6</f>
        <v>1.5994134141231831</v>
      </c>
      <c r="L7" s="105">
        <f>L6/'2016년도'!L6</f>
        <v>1.3324692558132358</v>
      </c>
      <c r="M7" s="142">
        <f>M6/'2016년도'!M6</f>
        <v>1.2491789337868746</v>
      </c>
      <c r="N7" s="86">
        <f>N6/'2016년도'!N6</f>
        <v>1.1636814297827931</v>
      </c>
      <c r="O7" s="133">
        <f>O6/'2016년도'!O6</f>
        <v>1.1692972362736371</v>
      </c>
    </row>
    <row r="8" spans="1:17" s="3" customFormat="1" ht="22.5" customHeight="1" thickTop="1" thickBot="1">
      <c r="A8" s="206" t="s">
        <v>17</v>
      </c>
      <c r="B8" s="69" t="s">
        <v>14</v>
      </c>
      <c r="C8" s="70">
        <v>59333</v>
      </c>
      <c r="D8" s="71">
        <v>49656</v>
      </c>
      <c r="E8" s="76">
        <v>31934</v>
      </c>
      <c r="F8" s="97">
        <v>14827</v>
      </c>
      <c r="G8" s="76">
        <v>18327</v>
      </c>
      <c r="H8" s="76">
        <v>29295</v>
      </c>
      <c r="I8" s="76">
        <v>40790</v>
      </c>
      <c r="J8" s="76">
        <v>47371</v>
      </c>
      <c r="K8" s="121">
        <v>24466</v>
      </c>
      <c r="L8" s="76">
        <v>13474</v>
      </c>
      <c r="M8" s="144">
        <v>31191</v>
      </c>
      <c r="N8" s="141">
        <v>67094</v>
      </c>
      <c r="O8" s="134">
        <f t="shared" ref="O8" si="1">SUM(C8:N8)</f>
        <v>427758</v>
      </c>
      <c r="Q8" s="3">
        <f>SUM(C8:I8)</f>
        <v>244162</v>
      </c>
    </row>
    <row r="9" spans="1:17" s="3" customFormat="1" ht="22.5" customHeight="1" thickTop="1">
      <c r="A9" s="207"/>
      <c r="B9" s="69" t="s">
        <v>24</v>
      </c>
      <c r="C9" s="72">
        <f>C8/'2016년도'!C7</f>
        <v>0.93972029965631387</v>
      </c>
      <c r="D9" s="72">
        <f>D8/'2016년도'!D7</f>
        <v>1.0013511060920768</v>
      </c>
      <c r="E9" s="77">
        <f>E8/'2016년도'!E7</f>
        <v>1.1969714007271637</v>
      </c>
      <c r="F9" s="98">
        <f>F8/'2016년도'!F7</f>
        <v>1.7490857614722188</v>
      </c>
      <c r="G9" s="106">
        <f>G8/'2016년도'!G7</f>
        <v>1.1435078305359705</v>
      </c>
      <c r="H9" s="106">
        <f>H8/'2016년도'!H7</f>
        <v>0.99110223966438871</v>
      </c>
      <c r="I9" s="106">
        <f>I8/'2016년도'!I7</f>
        <v>1.0690604114794915</v>
      </c>
      <c r="J9" s="106">
        <f>J8/'2016년도'!J7</f>
        <v>1.090844194722056</v>
      </c>
      <c r="K9" s="122">
        <f>K8/'2016년도'!K7</f>
        <v>1.2021422955974843</v>
      </c>
      <c r="L9" s="106">
        <f>L8/'2016년도'!L7</f>
        <v>1.0489684702218762</v>
      </c>
      <c r="M9" s="143">
        <f>M8/'2016년도'!M7</f>
        <v>1.1107905982905983</v>
      </c>
      <c r="N9" s="87">
        <f>N8/'2016년도'!N7</f>
        <v>1.4489579958967713</v>
      </c>
      <c r="O9" s="135">
        <f>O8/'2016년도'!O7</f>
        <v>1.1179357711848461</v>
      </c>
    </row>
    <row r="10" spans="1:17" s="3" customFormat="1" ht="22.5" customHeight="1">
      <c r="A10" s="204" t="s">
        <v>18</v>
      </c>
      <c r="B10" s="19" t="s">
        <v>15</v>
      </c>
      <c r="C10" s="184">
        <v>212.25450000000001</v>
      </c>
      <c r="D10" s="185">
        <v>195.31399999999999</v>
      </c>
      <c r="E10" s="186">
        <v>227.15639999999999</v>
      </c>
      <c r="F10" s="187">
        <v>195.2748</v>
      </c>
      <c r="G10" s="186">
        <v>139.482</v>
      </c>
      <c r="H10" s="186">
        <v>193.28219999999999</v>
      </c>
      <c r="I10" s="78">
        <v>231.14160000000001</v>
      </c>
      <c r="J10" s="78">
        <v>488.18700000000001</v>
      </c>
      <c r="K10" s="123">
        <v>404.49779999999998</v>
      </c>
      <c r="L10" s="78">
        <v>314.83080000000001</v>
      </c>
      <c r="M10" s="113">
        <v>507.11669999999998</v>
      </c>
      <c r="N10" s="88">
        <v>406.49040000000002</v>
      </c>
      <c r="O10" s="136">
        <f>SUM(C10:N10)</f>
        <v>3515.0282000000002</v>
      </c>
      <c r="Q10" s="3">
        <f>SUM(C10:I10)</f>
        <v>1393.9054999999998</v>
      </c>
    </row>
    <row r="11" spans="1:17" s="3" customFormat="1" ht="22.5" customHeight="1">
      <c r="A11" s="208"/>
      <c r="B11" s="17" t="s">
        <v>24</v>
      </c>
      <c r="C11" s="65">
        <f>C10/'2016년도'!C8</f>
        <v>0.69100369699487318</v>
      </c>
      <c r="D11" s="65">
        <f>D10/'2016년도'!D8</f>
        <v>0.73902934148616362</v>
      </c>
      <c r="E11" s="79">
        <f>E10/'2016년도'!E8</f>
        <v>0.66653286502759657</v>
      </c>
      <c r="F11" s="100">
        <f>F10/'2016년도'!F8</f>
        <v>0.84103288548546518</v>
      </c>
      <c r="G11" s="107">
        <f>G10/'2016년도'!G8</f>
        <v>0.69293020621680834</v>
      </c>
      <c r="H11" s="107">
        <f>H10/'2016년도'!H8</f>
        <v>0.98457392752807416</v>
      </c>
      <c r="I11" s="107">
        <f>I10/'2016년도'!I8</f>
        <v>1.030904164576016</v>
      </c>
      <c r="J11" s="107">
        <f>J10/'2016년도'!J8</f>
        <v>3.0240842950326146</v>
      </c>
      <c r="K11" s="124">
        <f>K10/'2016년도'!K8</f>
        <v>2.6358345117000406</v>
      </c>
      <c r="L11" s="107">
        <f>L10/'2016년도'!L8</f>
        <v>1.9032323977294023</v>
      </c>
      <c r="M11" s="114">
        <f>M10/'2016년도'!M8</f>
        <v>2.7961419914756593</v>
      </c>
      <c r="N11" s="89">
        <f>N10/'2016년도'!N8</f>
        <v>2.1356969287795242</v>
      </c>
      <c r="O11" s="137">
        <f>O10/'2016년도'!O8</f>
        <v>1.3425034046415261</v>
      </c>
    </row>
    <row r="12" spans="1:17" s="3" customFormat="1" ht="22.5" customHeight="1">
      <c r="A12" s="206" t="s">
        <v>19</v>
      </c>
      <c r="B12" s="69" t="s">
        <v>15</v>
      </c>
      <c r="C12" s="188">
        <v>877.91650000000004</v>
      </c>
      <c r="D12" s="189">
        <v>978.56299999999999</v>
      </c>
      <c r="E12" s="190">
        <v>998.29259999999999</v>
      </c>
      <c r="F12" s="191">
        <v>850.84019999999998</v>
      </c>
      <c r="G12" s="190">
        <v>727.29899999999998</v>
      </c>
      <c r="H12" s="190">
        <v>696.41369999999995</v>
      </c>
      <c r="I12" s="80">
        <v>552.94650000000001</v>
      </c>
      <c r="J12" s="80">
        <v>596.78369999999995</v>
      </c>
      <c r="K12" s="125">
        <v>628.6653</v>
      </c>
      <c r="L12" s="80">
        <v>613.72080000000005</v>
      </c>
      <c r="M12" s="115">
        <v>830.91420000000005</v>
      </c>
      <c r="N12" s="90">
        <v>885.71069999999997</v>
      </c>
      <c r="O12" s="134">
        <f>SUM(C12:N12)</f>
        <v>9238.0661999999993</v>
      </c>
      <c r="Q12" s="3">
        <f>SUM(C12:I12)</f>
        <v>5682.2714999999998</v>
      </c>
    </row>
    <row r="13" spans="1:17" s="3" customFormat="1" ht="22.5" customHeight="1">
      <c r="A13" s="207"/>
      <c r="B13" s="69" t="s">
        <v>24</v>
      </c>
      <c r="C13" s="73">
        <f>C12/'2016년도'!C9</f>
        <v>0.84643585758470952</v>
      </c>
      <c r="D13" s="73">
        <f>D12/'2016년도'!D9</f>
        <v>1.0146972834927313</v>
      </c>
      <c r="E13" s="81">
        <f>E12/'2016년도'!E9</f>
        <v>0.93017539102737024</v>
      </c>
      <c r="F13" s="102">
        <f>F12/'2016년도'!F9</f>
        <v>0.99167084796788763</v>
      </c>
      <c r="G13" s="108">
        <f>G12/'2016년도'!G9</f>
        <v>0.89662590565751632</v>
      </c>
      <c r="H13" s="108">
        <f>H12/'2016년도'!H9</f>
        <v>1.1608965265472342</v>
      </c>
      <c r="I13" s="108">
        <f>I12/'2016년도'!I9</f>
        <v>1.2639831665956132</v>
      </c>
      <c r="J13" s="108">
        <f>J12/'2016년도'!J9</f>
        <v>1.5718629376044502</v>
      </c>
      <c r="K13" s="126">
        <f>K12/'2016년도'!K9</f>
        <v>1.7922538543994893</v>
      </c>
      <c r="L13" s="108">
        <f>L12/'2016년도'!L9</f>
        <v>1.088120790257066</v>
      </c>
      <c r="M13" s="116">
        <f>M12/'2016년도'!M9</f>
        <v>1.2557720092613303</v>
      </c>
      <c r="N13" s="91">
        <f>N12/'2016년도'!N9</f>
        <v>1.1124174912569462</v>
      </c>
      <c r="O13" s="138">
        <f>O12/'2016년도'!O9</f>
        <v>1.0825471563794604</v>
      </c>
    </row>
    <row r="14" spans="1:17" s="3" customFormat="1" ht="22.5" customHeight="1">
      <c r="A14" s="204" t="s">
        <v>20</v>
      </c>
      <c r="B14" s="61" t="s">
        <v>15</v>
      </c>
      <c r="C14" s="62">
        <v>294</v>
      </c>
      <c r="D14" s="63">
        <v>350</v>
      </c>
      <c r="E14" s="82">
        <v>389</v>
      </c>
      <c r="F14" s="103">
        <v>549</v>
      </c>
      <c r="G14" s="82">
        <v>996</v>
      </c>
      <c r="H14" s="82">
        <v>1111</v>
      </c>
      <c r="I14" s="82">
        <v>421</v>
      </c>
      <c r="J14" s="82">
        <v>523</v>
      </c>
      <c r="K14" s="127">
        <v>454</v>
      </c>
      <c r="L14" s="82">
        <v>271</v>
      </c>
      <c r="M14" s="117">
        <v>535</v>
      </c>
      <c r="N14" s="92">
        <v>390</v>
      </c>
      <c r="O14" s="139">
        <f>SUM(C14:N14)</f>
        <v>6283</v>
      </c>
      <c r="Q14" s="3">
        <f>SUM(C14:I14)</f>
        <v>4110</v>
      </c>
    </row>
    <row r="15" spans="1:17" ht="22.5" customHeight="1" thickBot="1">
      <c r="A15" s="205"/>
      <c r="B15" s="18" t="s">
        <v>24</v>
      </c>
      <c r="C15" s="66">
        <f>C14/'2016년도'!C10</f>
        <v>0.71532846715328469</v>
      </c>
      <c r="D15" s="67">
        <f>D14/'2016년도'!D10</f>
        <v>0.92838196286472152</v>
      </c>
      <c r="E15" s="83">
        <f>E14/'2016년도'!E10</f>
        <v>1.0896358543417366</v>
      </c>
      <c r="F15" s="104">
        <f>F14/'2016년도'!F10</f>
        <v>1.7102803738317758</v>
      </c>
      <c r="G15" s="83">
        <f>G14/'2016년도'!G10</f>
        <v>2.3435294117647061</v>
      </c>
      <c r="H15" s="83">
        <f>H14/'2016년도'!H10</f>
        <v>1.9803921568627452</v>
      </c>
      <c r="I15" s="83">
        <f>I14/'2016년도'!I10</f>
        <v>0.62370370370370365</v>
      </c>
      <c r="J15" s="83">
        <f>J14/'2016년도'!J10</f>
        <v>0.42075623491552694</v>
      </c>
      <c r="K15" s="128">
        <f>K14/'2016년도'!K10</f>
        <v>1.2541436464088398</v>
      </c>
      <c r="L15" s="83">
        <f>L14/'2016년도'!L10</f>
        <v>0.87987012987012991</v>
      </c>
      <c r="M15" s="130">
        <f>M14/'2016년도'!M10</f>
        <v>1.2588235294117647</v>
      </c>
      <c r="N15" s="93">
        <f>N14/'2016년도'!N10</f>
        <v>0.99744245524296671</v>
      </c>
      <c r="O15" s="140">
        <f>O14/'2016년도'!O10</f>
        <v>1.0729166666666667</v>
      </c>
    </row>
    <row r="16" spans="1:17">
      <c r="C16" s="109"/>
      <c r="D16" s="109"/>
      <c r="E16" s="109"/>
      <c r="F16" s="109"/>
      <c r="G16" s="109"/>
      <c r="H16" s="109"/>
      <c r="I16" s="109"/>
      <c r="J16" s="109"/>
      <c r="K16" s="109"/>
      <c r="L16" s="109"/>
      <c r="M16" s="109"/>
      <c r="N16" s="109"/>
      <c r="O16" s="109"/>
    </row>
    <row r="18" spans="3:14">
      <c r="C18" s="111"/>
      <c r="D18" s="111"/>
      <c r="E18" s="111"/>
      <c r="F18" s="111"/>
      <c r="G18" s="111"/>
      <c r="H18" s="111"/>
      <c r="I18" s="111"/>
      <c r="J18" s="111"/>
      <c r="K18" s="111"/>
      <c r="L18" s="111"/>
      <c r="M18" s="111"/>
      <c r="N18" s="111"/>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18"/>
  <sheetViews>
    <sheetView tabSelected="1" workbookViewId="0">
      <selection activeCell="G24" sqref="G2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28</v>
      </c>
      <c r="B1" s="1"/>
      <c r="C1" s="2"/>
      <c r="D1" s="2"/>
      <c r="E1" s="2"/>
    </row>
    <row r="2" spans="1:19" s="3" customFormat="1" ht="21" customHeight="1" thickBot="1">
      <c r="A2" s="200"/>
      <c r="B2" s="200"/>
      <c r="C2" s="25"/>
      <c r="D2" s="25"/>
      <c r="E2" s="25"/>
      <c r="F2" s="25"/>
      <c r="G2" s="25"/>
      <c r="H2" s="25"/>
      <c r="I2" s="25"/>
      <c r="J2" s="25"/>
      <c r="K2" s="25"/>
      <c r="L2" s="25"/>
      <c r="M2" s="25"/>
      <c r="N2" s="25"/>
      <c r="O2" s="110"/>
      <c r="P2" s="110"/>
      <c r="Q2" s="110"/>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201" t="s">
        <v>0</v>
      </c>
      <c r="B5" s="210"/>
      <c r="C5" s="171" t="s">
        <v>1</v>
      </c>
      <c r="D5" s="74" t="s">
        <v>2</v>
      </c>
      <c r="E5" s="94" t="s">
        <v>3</v>
      </c>
      <c r="F5" s="94" t="s">
        <v>4</v>
      </c>
      <c r="G5" s="74" t="s">
        <v>5</v>
      </c>
      <c r="H5" s="74" t="s">
        <v>6</v>
      </c>
      <c r="I5" s="192" t="s">
        <v>7</v>
      </c>
      <c r="J5" s="84" t="s">
        <v>8</v>
      </c>
      <c r="K5" s="211" t="s">
        <v>9</v>
      </c>
      <c r="L5" s="74" t="s">
        <v>10</v>
      </c>
      <c r="M5" s="145" t="s">
        <v>11</v>
      </c>
      <c r="N5" s="145" t="s">
        <v>12</v>
      </c>
      <c r="O5" s="131" t="s">
        <v>13</v>
      </c>
      <c r="P5" s="215"/>
      <c r="Q5" s="215"/>
    </row>
    <row r="6" spans="1:19" s="3" customFormat="1" ht="22.5" customHeight="1">
      <c r="A6" s="209" t="s">
        <v>23</v>
      </c>
      <c r="B6" s="7" t="s">
        <v>14</v>
      </c>
      <c r="C6" s="172">
        <v>98677</v>
      </c>
      <c r="D6" s="10">
        <v>81062</v>
      </c>
      <c r="E6" s="95">
        <v>77287</v>
      </c>
      <c r="F6" s="95">
        <v>69355</v>
      </c>
      <c r="G6" s="10">
        <v>72606</v>
      </c>
      <c r="H6" s="10">
        <v>71488</v>
      </c>
      <c r="I6" s="112">
        <v>76568</v>
      </c>
      <c r="J6" s="85">
        <v>74233</v>
      </c>
      <c r="K6" s="16">
        <v>0</v>
      </c>
      <c r="L6" s="10">
        <v>0</v>
      </c>
      <c r="M6" s="146">
        <v>0</v>
      </c>
      <c r="N6" s="146">
        <v>0</v>
      </c>
      <c r="O6" s="132">
        <f t="shared" ref="O6" si="0">SUM(C6:N6)</f>
        <v>621276</v>
      </c>
      <c r="P6" s="213"/>
      <c r="Q6" s="213"/>
      <c r="S6" s="25">
        <f>SUM('2017년도'!C6:J6)</f>
        <v>609455</v>
      </c>
    </row>
    <row r="7" spans="1:19" s="3" customFormat="1" ht="22.5" customHeight="1">
      <c r="A7" s="203"/>
      <c r="B7" s="7" t="s">
        <v>24</v>
      </c>
      <c r="C7" s="173">
        <f>C6/'2017년도'!C6</f>
        <v>1.2493764323065042</v>
      </c>
      <c r="D7" s="105">
        <f>D6/'2017년도'!D6</f>
        <v>1.0972116946399566</v>
      </c>
      <c r="E7" s="96">
        <f>E6/'2017년도'!E6</f>
        <v>1.0333868164193074</v>
      </c>
      <c r="F7" s="96">
        <f>F6/'2017년도'!F6</f>
        <v>1.0785655412655708</v>
      </c>
      <c r="G7" s="105">
        <f>G6/'2017년도'!G6</f>
        <v>1.1962435126451931</v>
      </c>
      <c r="H7" s="105">
        <f>H6/'2017년도'!H6</f>
        <v>1.0864272579444081</v>
      </c>
      <c r="I7" s="193">
        <f>I6/'2017년도'!I6</f>
        <v>0.90294582419396685</v>
      </c>
      <c r="J7" s="86">
        <f>J6/'2017년도'!J6</f>
        <v>0.69894639713013262</v>
      </c>
      <c r="K7" s="162">
        <f>K6/'2017년도'!K6</f>
        <v>0</v>
      </c>
      <c r="L7" s="147">
        <f>L6/'2017년도'!L6</f>
        <v>0</v>
      </c>
      <c r="M7" s="147">
        <f>M6/'2017년도'!M6</f>
        <v>0</v>
      </c>
      <c r="N7" s="147">
        <f>N6/'2017년도'!N6</f>
        <v>0</v>
      </c>
      <c r="O7" s="133">
        <f>O6/S6</f>
        <v>1.0193960177535668</v>
      </c>
      <c r="P7" s="214"/>
      <c r="Q7" s="214"/>
      <c r="S7" s="25">
        <f>SUM('2017년도'!C7:J7)</f>
        <v>8.7263483830136774</v>
      </c>
    </row>
    <row r="8" spans="1:19" s="3" customFormat="1" ht="22.5" customHeight="1">
      <c r="A8" s="206" t="s">
        <v>17</v>
      </c>
      <c r="B8" s="157" t="s">
        <v>14</v>
      </c>
      <c r="C8" s="174">
        <v>76699</v>
      </c>
      <c r="D8" s="76">
        <v>63336</v>
      </c>
      <c r="E8" s="97">
        <v>26827</v>
      </c>
      <c r="F8" s="97">
        <v>9451</v>
      </c>
      <c r="G8" s="76">
        <v>13310</v>
      </c>
      <c r="H8" s="76">
        <v>29890</v>
      </c>
      <c r="I8" s="194">
        <v>42792</v>
      </c>
      <c r="J8" s="160">
        <v>46819</v>
      </c>
      <c r="K8" s="163">
        <v>0</v>
      </c>
      <c r="L8" s="148">
        <v>0</v>
      </c>
      <c r="M8" s="156">
        <v>0</v>
      </c>
      <c r="N8" s="148">
        <v>0</v>
      </c>
      <c r="O8" s="134">
        <f t="shared" ref="O8" si="1">SUM(C8:N8)</f>
        <v>309124</v>
      </c>
      <c r="P8" s="216"/>
      <c r="Q8" s="216"/>
      <c r="S8" s="25">
        <f>SUM('2017년도'!C8:J8)</f>
        <v>291533</v>
      </c>
    </row>
    <row r="9" spans="1:19" s="3" customFormat="1" ht="22.5" customHeight="1">
      <c r="A9" s="207"/>
      <c r="B9" s="157" t="s">
        <v>24</v>
      </c>
      <c r="C9" s="175">
        <f>C8/'2017년도'!C8</f>
        <v>1.2926870375676267</v>
      </c>
      <c r="D9" s="106">
        <f>D8/'2017년도'!D8</f>
        <v>1.2754954084098598</v>
      </c>
      <c r="E9" s="98">
        <f>E8/'2017년도'!E8</f>
        <v>0.84007640759065572</v>
      </c>
      <c r="F9" s="98">
        <f>F8/'2017년도'!F8</f>
        <v>0.63741822351116206</v>
      </c>
      <c r="G9" s="106">
        <f>G8/'2017년도'!G8</f>
        <v>0.72625088666994053</v>
      </c>
      <c r="H9" s="106">
        <f>H8/'2017년도'!H8</f>
        <v>1.020310633213859</v>
      </c>
      <c r="I9" s="195">
        <f>I8/'2017년도'!I8</f>
        <v>1.0490806570237803</v>
      </c>
      <c r="J9" s="87">
        <f>J8/'2017년도'!J8</f>
        <v>0.98834730109138502</v>
      </c>
      <c r="K9" s="164">
        <f>K8/'2017년도'!K8</f>
        <v>0</v>
      </c>
      <c r="L9" s="149">
        <f>L8/'2017년도'!L8</f>
        <v>0</v>
      </c>
      <c r="M9" s="149">
        <f>M8/'2017년도'!M8</f>
        <v>0</v>
      </c>
      <c r="N9" s="149">
        <f>N8/'2017년도'!N8</f>
        <v>0</v>
      </c>
      <c r="O9" s="135">
        <f>O8/S8</f>
        <v>1.0603396528008837</v>
      </c>
      <c r="P9" s="214"/>
      <c r="Q9" s="214"/>
      <c r="S9" s="25">
        <f>SUM('2017년도'!C9:J9)</f>
        <v>9.1816432443496794</v>
      </c>
    </row>
    <row r="10" spans="1:19" s="3" customFormat="1" ht="22.5" customHeight="1">
      <c r="A10" s="204" t="s">
        <v>18</v>
      </c>
      <c r="B10" s="30" t="s">
        <v>15</v>
      </c>
      <c r="C10" s="176">
        <v>467.2647</v>
      </c>
      <c r="D10" s="78">
        <v>340.7346</v>
      </c>
      <c r="E10" s="99">
        <v>437.50740000000002</v>
      </c>
      <c r="F10" s="99">
        <v>435.51420000000002</v>
      </c>
      <c r="G10" s="78">
        <v>343.827</v>
      </c>
      <c r="H10" s="78">
        <v>378.70800000000003</v>
      </c>
      <c r="I10" s="113">
        <v>286.02420000000001</v>
      </c>
      <c r="J10" s="88">
        <v>264.09899999999999</v>
      </c>
      <c r="K10" s="165">
        <v>0</v>
      </c>
      <c r="L10" s="150">
        <v>0</v>
      </c>
      <c r="M10" s="150">
        <v>0</v>
      </c>
      <c r="N10" s="150">
        <v>0</v>
      </c>
      <c r="O10" s="136">
        <f>SUM(C10:N10)</f>
        <v>2953.6790999999998</v>
      </c>
      <c r="P10" s="216"/>
      <c r="Q10" s="216"/>
      <c r="S10" s="212">
        <f>SUM('2017년도'!C10:J10)</f>
        <v>1882.0924999999997</v>
      </c>
    </row>
    <row r="11" spans="1:19" s="3" customFormat="1" ht="22.5" customHeight="1">
      <c r="A11" s="208"/>
      <c r="B11" s="7" t="s">
        <v>24</v>
      </c>
      <c r="C11" s="177">
        <f>C10/'2017년도'!C10</f>
        <v>2.2014360119573437</v>
      </c>
      <c r="D11" s="107">
        <f>D10/'2017년도'!D10</f>
        <v>1.7445477538732503</v>
      </c>
      <c r="E11" s="100">
        <f>E10/'2017년도'!E10</f>
        <v>1.9260183732441614</v>
      </c>
      <c r="F11" s="100">
        <f>F10/'2017년도'!F10</f>
        <v>2.2302631983235934</v>
      </c>
      <c r="G11" s="107">
        <f>G10/'2017년도'!G10</f>
        <v>2.4650277455155503</v>
      </c>
      <c r="H11" s="107">
        <f>H10/'2017년도'!H10</f>
        <v>1.9593526977652367</v>
      </c>
      <c r="I11" s="114">
        <f>I10/'2017년도'!I10</f>
        <v>1.2374414644529588</v>
      </c>
      <c r="J11" s="89">
        <f>J10/'2017년도'!J10</f>
        <v>0.54097917396407524</v>
      </c>
      <c r="K11" s="166">
        <f>K10/'2017년도'!K10</f>
        <v>0</v>
      </c>
      <c r="L11" s="151">
        <f>L10/'2017년도'!L10</f>
        <v>0</v>
      </c>
      <c r="M11" s="151">
        <f>M10/'2017년도'!M10</f>
        <v>0</v>
      </c>
      <c r="N11" s="151">
        <f>N10/'2017년도'!N10</f>
        <v>0</v>
      </c>
      <c r="O11" s="137">
        <f>O10/S10</f>
        <v>1.5693591574271724</v>
      </c>
      <c r="P11" s="214"/>
      <c r="Q11" s="214"/>
      <c r="S11" s="25">
        <f>SUM('2017년도'!C11:J11)</f>
        <v>8.6700913823476107</v>
      </c>
    </row>
    <row r="12" spans="1:19" s="3" customFormat="1" ht="22.5" customHeight="1">
      <c r="A12" s="206" t="s">
        <v>19</v>
      </c>
      <c r="B12" s="157" t="s">
        <v>15</v>
      </c>
      <c r="C12" s="178">
        <v>1211.5008</v>
      </c>
      <c r="D12" s="80">
        <v>1042.1297999999999</v>
      </c>
      <c r="E12" s="101">
        <v>1225.818</v>
      </c>
      <c r="F12" s="101">
        <v>1105.2293999999999</v>
      </c>
      <c r="G12" s="80">
        <v>826.18140000000005</v>
      </c>
      <c r="H12" s="80">
        <v>735.49080000000004</v>
      </c>
      <c r="I12" s="115">
        <v>609.91920000000005</v>
      </c>
      <c r="J12" s="90">
        <v>565.07219999999995</v>
      </c>
      <c r="K12" s="167">
        <v>0</v>
      </c>
      <c r="L12" s="152">
        <v>0</v>
      </c>
      <c r="M12" s="152">
        <v>0</v>
      </c>
      <c r="N12" s="152">
        <v>0</v>
      </c>
      <c r="O12" s="134">
        <f>SUM(C12:N12)</f>
        <v>7321.3416000000007</v>
      </c>
      <c r="P12" s="216"/>
      <c r="Q12" s="216"/>
      <c r="S12" s="212">
        <f>SUM('2017년도'!C12:J12)</f>
        <v>6279.0551999999998</v>
      </c>
    </row>
    <row r="13" spans="1:19" s="3" customFormat="1" ht="22.5" customHeight="1">
      <c r="A13" s="207"/>
      <c r="B13" s="157" t="s">
        <v>24</v>
      </c>
      <c r="C13" s="179">
        <f>C12/'2017년도'!C12</f>
        <v>1.3799726967200183</v>
      </c>
      <c r="D13" s="108">
        <f>D12/'2017년도'!D12</f>
        <v>1.0649593332263738</v>
      </c>
      <c r="E13" s="102">
        <f>E12/'2017년도'!E12</f>
        <v>1.2279145412877948</v>
      </c>
      <c r="F13" s="102">
        <f>F12/'2017년도'!F12</f>
        <v>1.2989858730229249</v>
      </c>
      <c r="G13" s="108">
        <f>G12/'2017년도'!G12</f>
        <v>1.1359583885032154</v>
      </c>
      <c r="H13" s="108">
        <f>H12/'2017년도'!H12</f>
        <v>1.0561119058973139</v>
      </c>
      <c r="I13" s="116">
        <f>I12/'2017년도'!I12</f>
        <v>1.1030347420591324</v>
      </c>
      <c r="J13" s="91">
        <f>J12/'2017년도'!J12</f>
        <v>0.94686265727431895</v>
      </c>
      <c r="K13" s="168">
        <f>K12/'2017년도'!K12</f>
        <v>0</v>
      </c>
      <c r="L13" s="153">
        <f>L12/'2017년도'!L12</f>
        <v>0</v>
      </c>
      <c r="M13" s="153">
        <f>M12/'2017년도'!M12</f>
        <v>0</v>
      </c>
      <c r="N13" s="153">
        <f>N12/'2017년도'!N12</f>
        <v>0</v>
      </c>
      <c r="O13" s="138">
        <f>O12/S12</f>
        <v>1.1659941451064169</v>
      </c>
      <c r="P13" s="214"/>
      <c r="Q13" s="214"/>
      <c r="S13" s="25">
        <f>SUM('2017년도'!C13:J13)</f>
        <v>8.6763479164775124</v>
      </c>
    </row>
    <row r="14" spans="1:19" s="3" customFormat="1" ht="22.5" customHeight="1">
      <c r="A14" s="204" t="s">
        <v>20</v>
      </c>
      <c r="B14" s="158" t="s">
        <v>15</v>
      </c>
      <c r="C14" s="180">
        <v>499</v>
      </c>
      <c r="D14" s="182">
        <v>336</v>
      </c>
      <c r="E14" s="183">
        <v>481</v>
      </c>
      <c r="F14" s="183">
        <v>675</v>
      </c>
      <c r="G14" s="182">
        <v>440</v>
      </c>
      <c r="H14" s="182">
        <v>925</v>
      </c>
      <c r="I14" s="196">
        <v>647</v>
      </c>
      <c r="J14" s="161">
        <v>1571</v>
      </c>
      <c r="K14" s="169">
        <v>0</v>
      </c>
      <c r="L14" s="155">
        <v>0</v>
      </c>
      <c r="M14" s="155">
        <v>0</v>
      </c>
      <c r="N14" s="155">
        <v>0</v>
      </c>
      <c r="O14" s="139">
        <f>SUM(C14:N14)</f>
        <v>5574</v>
      </c>
      <c r="P14" s="216"/>
      <c r="Q14" s="216"/>
      <c r="S14" s="25">
        <f>SUM('2017년도'!C14:J14)</f>
        <v>4633</v>
      </c>
    </row>
    <row r="15" spans="1:19" ht="22.5" customHeight="1" thickBot="1">
      <c r="A15" s="205"/>
      <c r="B15" s="159" t="s">
        <v>24</v>
      </c>
      <c r="C15" s="181">
        <f>C14/'2017년도'!C14</f>
        <v>1.6972789115646258</v>
      </c>
      <c r="D15" s="83">
        <f>D14/'2017년도'!D14</f>
        <v>0.96</v>
      </c>
      <c r="E15" s="104">
        <f>E14/'2017년도'!E14</f>
        <v>1.236503856041131</v>
      </c>
      <c r="F15" s="104">
        <f>F14/'2017년도'!F14</f>
        <v>1.2295081967213115</v>
      </c>
      <c r="G15" s="83">
        <f>G14/'2017년도'!G14</f>
        <v>0.44176706827309237</v>
      </c>
      <c r="H15" s="83">
        <f>H14/'2017년도'!H14</f>
        <v>0.83258325832583258</v>
      </c>
      <c r="I15" s="197">
        <f>I14/'2017년도'!I14</f>
        <v>1.5368171021377672</v>
      </c>
      <c r="J15" s="93">
        <f>J14/'2017년도'!J14</f>
        <v>3.0038240917782026</v>
      </c>
      <c r="K15" s="170">
        <f>K14/'2017년도'!K14</f>
        <v>0</v>
      </c>
      <c r="L15" s="154">
        <f>L14/'2017년도'!L14</f>
        <v>0</v>
      </c>
      <c r="M15" s="154">
        <f>M14/'2017년도'!M14</f>
        <v>0</v>
      </c>
      <c r="N15" s="154">
        <f>N14/'2017년도'!N14</f>
        <v>0</v>
      </c>
      <c r="O15" s="140">
        <f>O14/S14</f>
        <v>1.203108137276063</v>
      </c>
      <c r="P15" s="217"/>
      <c r="Q15" s="217"/>
    </row>
    <row r="16" spans="1:19">
      <c r="C16" s="109"/>
      <c r="D16" s="109"/>
      <c r="E16" s="109"/>
      <c r="F16" s="109"/>
      <c r="G16" s="109"/>
      <c r="H16" s="109"/>
      <c r="I16" s="109"/>
      <c r="J16" s="109"/>
      <c r="K16" s="109"/>
      <c r="L16" s="109"/>
      <c r="M16" s="109"/>
      <c r="N16" s="109"/>
      <c r="O16" s="109"/>
      <c r="P16" s="218"/>
      <c r="Q16" s="218"/>
    </row>
    <row r="17" spans="3:17">
      <c r="P17" s="219"/>
      <c r="Q17" s="219"/>
    </row>
    <row r="18" spans="3:17">
      <c r="C18" s="111"/>
      <c r="D18" s="111"/>
      <c r="E18" s="111"/>
      <c r="F18" s="111"/>
      <c r="G18" s="111"/>
      <c r="H18" s="111"/>
      <c r="I18" s="111"/>
      <c r="J18" s="111"/>
      <c r="K18" s="111"/>
      <c r="L18" s="111"/>
      <c r="M18" s="111"/>
      <c r="N18" s="111"/>
      <c r="P18" s="219"/>
      <c r="Q18" s="219"/>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P15" sqref="P15"/>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2015년도</vt:lpstr>
      <vt:lpstr>2016년도</vt:lpstr>
      <vt:lpstr>2017년도</vt:lpstr>
      <vt:lpstr>2018년도</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2016-01-04T07:20:24Z</dcterms:created>
  <dcterms:modified xsi:type="dcterms:W3CDTF">2018-09-18T06:19:10Z</dcterms:modified>
</cp:coreProperties>
</file>