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defaultThemeVersion="124226"/>
  <mc:AlternateContent xmlns:mc="http://schemas.openxmlformats.org/markup-compatibility/2006">
    <mc:Choice Requires="x15">
      <x15ac:absPath xmlns:x15ac="http://schemas.microsoft.com/office/spreadsheetml/2010/11/ac" url="D:\2018 총무정보\0006 시설개방 및 정보공개 3.0\2018 청사 에너지 사용현황\"/>
    </mc:Choice>
  </mc:AlternateContent>
  <bookViews>
    <workbookView xWindow="31005" yWindow="195" windowWidth="21120" windowHeight="12750" activeTab="3"/>
  </bookViews>
  <sheets>
    <sheet name="2015년도" sheetId="2" r:id="rId1"/>
    <sheet name="2016년도" sheetId="3" r:id="rId2"/>
    <sheet name="2017년도" sheetId="4" r:id="rId3"/>
    <sheet name="2018년도" sheetId="6" r:id="rId4"/>
    <sheet name="Sheet1" sheetId="5"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 localSheetId="0">[2]노무비!#REF!</definedName>
    <definedName name="a" localSheetId="1">[2]노무비!#REF!</definedName>
    <definedName name="a" localSheetId="3">[2]노무비!#REF!</definedName>
    <definedName name="a">[2]노무비!#REF!</definedName>
    <definedName name="aaaa" localSheetId="0">'[3]인원계획-미화'!#REF!</definedName>
    <definedName name="aaaa" localSheetId="1">'[3]인원계획-미화'!#REF!</definedName>
    <definedName name="aaaa" localSheetId="3">'[3]인원계획-미화'!#REF!</definedName>
    <definedName name="aaaa">'[3]인원계획-미화'!#REF!</definedName>
    <definedName name="CELLNOTE10" localSheetId="0">[4]노무비!#REF!</definedName>
    <definedName name="CELLNOTE10" localSheetId="1">[4]노무비!#REF!</definedName>
    <definedName name="CELLNOTE10" localSheetId="3">[4]노무비!#REF!</definedName>
    <definedName name="CELLNOTE10">[4]노무비!#REF!</definedName>
    <definedName name="CELLNOTE4" localSheetId="0">[5]노무비!#REF!</definedName>
    <definedName name="CELLNOTE4" localSheetId="1">[5]노무비!#REF!</definedName>
    <definedName name="CELLNOTE4" localSheetId="3">[5]노무비!#REF!</definedName>
    <definedName name="CELLNOTE4">[5]노무비!#REF!</definedName>
    <definedName name="CELLNOTE5" localSheetId="0">[4]노무비!#REF!</definedName>
    <definedName name="CELLNOTE5" localSheetId="1">[4]노무비!#REF!</definedName>
    <definedName name="CELLNOTE5" localSheetId="3">[4]노무비!#REF!</definedName>
    <definedName name="CELLNOTE5">[4]노무비!#REF!</definedName>
    <definedName name="CELLNOTE6" localSheetId="0">[5]노무비!#REF!</definedName>
    <definedName name="CELLNOTE6" localSheetId="1">[5]노무비!#REF!</definedName>
    <definedName name="CELLNOTE6" localSheetId="3">[5]노무비!#REF!</definedName>
    <definedName name="CELLNOTE6">[5]노무비!#REF!</definedName>
    <definedName name="CELLNOTE8" localSheetId="0">[5]노무비!#REF!</definedName>
    <definedName name="CELLNOTE8" localSheetId="1">[5]노무비!#REF!</definedName>
    <definedName name="CELLNOTE8" localSheetId="3">[5]노무비!#REF!</definedName>
    <definedName name="CELLNOTE8">[5]노무비!#REF!</definedName>
    <definedName name="cfdd" localSheetId="0">[4]노무비!#REF!</definedName>
    <definedName name="cfdd" localSheetId="1">[4]노무비!#REF!</definedName>
    <definedName name="cfdd" localSheetId="3">[4]노무비!#REF!</definedName>
    <definedName name="cfdd">[4]노무비!#REF!</definedName>
    <definedName name="Cover">'[1]Facility Information'!$A$1:$H$27</definedName>
    <definedName name="CR" localSheetId="0">#REF!</definedName>
    <definedName name="CR" localSheetId="1">#REF!</definedName>
    <definedName name="CR" localSheetId="3">#REF!</definedName>
    <definedName name="CR">#REF!</definedName>
    <definedName name="CRa" localSheetId="0">#REF!</definedName>
    <definedName name="CRa" localSheetId="1">#REF!</definedName>
    <definedName name="CRa" localSheetId="3">#REF!</definedName>
    <definedName name="CRa">#REF!</definedName>
    <definedName name="CRb" localSheetId="0">#REF!</definedName>
    <definedName name="CRb" localSheetId="1">#REF!</definedName>
    <definedName name="CRb" localSheetId="3">#REF!</definedName>
    <definedName name="CRb">#REF!</definedName>
    <definedName name="ddd" localSheetId="0">#REF!</definedName>
    <definedName name="ddd" localSheetId="1">#REF!</definedName>
    <definedName name="ddd" localSheetId="3">#REF!</definedName>
    <definedName name="ddd">#REF!</definedName>
    <definedName name="dddd" localSheetId="0">[5]노무비!#REF!</definedName>
    <definedName name="dddd" localSheetId="1">[5]노무비!#REF!</definedName>
    <definedName name="dddd" localSheetId="3">[5]노무비!#REF!</definedName>
    <definedName name="dddd">[5]노무비!#REF!</definedName>
    <definedName name="dhdhdh" localSheetId="0">'[3]인원계획-미화'!#REF!</definedName>
    <definedName name="dhdhdh" localSheetId="1">'[3]인원계획-미화'!#REF!</definedName>
    <definedName name="dhdhdh" localSheetId="3">'[3]인원계획-미화'!#REF!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 localSheetId="3">#REF!</definedName>
    <definedName name="Graph">#REF!</definedName>
    <definedName name="hhh" localSheetId="0">'[3]인원계획-미화'!#REF!</definedName>
    <definedName name="hhh" localSheetId="1">'[3]인원계획-미화'!#REF!</definedName>
    <definedName name="hhh" localSheetId="3">'[3]인원계획-미화'!#REF!</definedName>
    <definedName name="hhh">'[3]인원계획-미화'!#REF!</definedName>
    <definedName name="hhhhhhhh" localSheetId="0">[5]노무비!#REF!</definedName>
    <definedName name="hhhhhhhh" localSheetId="1">[5]노무비!#REF!</definedName>
    <definedName name="hhhhhhhh" localSheetId="3">[5]노무비!#REF!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 localSheetId="3">'[7]인원계획-미화'!#REF!</definedName>
    <definedName name="kkkkk">'[7]인원계획-미화'!#REF!</definedName>
    <definedName name="kl" localSheetId="0">[5]노무비!#REF!</definedName>
    <definedName name="kl" localSheetId="1">[5]노무비!#REF!</definedName>
    <definedName name="kl" localSheetId="3">[5]노무비!#REF!</definedName>
    <definedName name="kl">[5]노무비!#REF!</definedName>
    <definedName name="Mar" localSheetId="0">[8]노무비!#REF!</definedName>
    <definedName name="Mar" localSheetId="1">[8]노무비!#REF!</definedName>
    <definedName name="Mar" localSheetId="3">[8]노무비!#REF!</definedName>
    <definedName name="Mar">[8]노무비!#REF!</definedName>
    <definedName name="mf" localSheetId="0">#REF!</definedName>
    <definedName name="mf" localSheetId="1">#REF!</definedName>
    <definedName name="mf" localSheetId="3">#REF!</definedName>
    <definedName name="mf">#REF!</definedName>
    <definedName name="mm">[9]재무가정!$H$13</definedName>
    <definedName name="People">[1]People!$A$1:$K$126</definedName>
    <definedName name="PPAScore" localSheetId="0">#REF!</definedName>
    <definedName name="PPAScore" localSheetId="1">#REF!</definedName>
    <definedName name="PPAScore" localSheetId="3">#REF!</definedName>
    <definedName name="PPAScore">#REF!</definedName>
    <definedName name="_xlnm.Print_Area" localSheetId="3">'2018년도'!$A$1:$O$15</definedName>
    <definedName name="QK" localSheetId="0">[5]노무비!#REF!</definedName>
    <definedName name="QK" localSheetId="1">[5]노무비!#REF!</definedName>
    <definedName name="QK" localSheetId="3">[5]노무비!#REF!</definedName>
    <definedName name="QK">[5]노무비!#REF!</definedName>
    <definedName name="Quality">[1]Quality!$A$1:$K$444</definedName>
    <definedName name="qw" localSheetId="0">[5]노무비!#REF!</definedName>
    <definedName name="qw" localSheetId="1">[5]노무비!#REF!</definedName>
    <definedName name="qw" localSheetId="3">[5]노무비!#REF!</definedName>
    <definedName name="qw">[5]노무비!#REF!</definedName>
    <definedName name="Risk">[1]Risk!$A$1:$K$297</definedName>
    <definedName name="Sample1" localSheetId="0">[10]Template!#REF!</definedName>
    <definedName name="Sample1" localSheetId="1">[10]Template!#REF!</definedName>
    <definedName name="Sample1" localSheetId="3">[10]Template!#REF!</definedName>
    <definedName name="Sample1">[10]Template!#REF!</definedName>
    <definedName name="SChonsei" localSheetId="0">#REF!</definedName>
    <definedName name="SChonsei" localSheetId="1">#REF!</definedName>
    <definedName name="SChonsei" localSheetId="3">#REF!</definedName>
    <definedName name="SChonsei">#REF!</definedName>
    <definedName name="sdf" localSheetId="0">[11]노무비!#REF!</definedName>
    <definedName name="sdf" localSheetId="1">[11]노무비!#REF!</definedName>
    <definedName name="sdf" localSheetId="3">[11]노무비!#REF!</definedName>
    <definedName name="sdf">[11]노무비!#REF!</definedName>
    <definedName name="ssss" localSheetId="0">[5]노무비!#REF!</definedName>
    <definedName name="ssss" localSheetId="1">[5]노무비!#REF!</definedName>
    <definedName name="ssss" localSheetId="3">[5]노무비!#REF!</definedName>
    <definedName name="ssss">[5]노무비!#REF!</definedName>
    <definedName name="TChonsei" localSheetId="0">#REF!</definedName>
    <definedName name="TChonsei" localSheetId="1">#REF!</definedName>
    <definedName name="TChonsei" localSheetId="3">#REF!</definedName>
    <definedName name="TChonsei">#REF!</definedName>
    <definedName name="TDeposit" localSheetId="0">#REF!</definedName>
    <definedName name="TDeposit" localSheetId="1">#REF!</definedName>
    <definedName name="TDeposit" localSheetId="3">#REF!</definedName>
    <definedName name="TDeposit">#REF!</definedName>
    <definedName name="Training">[1]Training!$A$1:$J$25</definedName>
    <definedName name="TRent" localSheetId="0">#REF!</definedName>
    <definedName name="TRent" localSheetId="1">#REF!</definedName>
    <definedName name="TRent" localSheetId="3">#REF!</definedName>
    <definedName name="TRent">#REF!</definedName>
    <definedName name="wwwwwwww" localSheetId="0">[4]노무비!#REF!</definedName>
    <definedName name="wwwwwwww" localSheetId="1">[4]노무비!#REF!</definedName>
    <definedName name="wwwwwwww" localSheetId="3">[4]노무비!#REF!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 localSheetId="3">'[14]인원계획-미화'!#REF!</definedName>
    <definedName name="보보봅">'[14]인원계획-미화'!#REF!</definedName>
    <definedName name="셀노트4" localSheetId="0">[15]노무비!#REF!</definedName>
    <definedName name="셀노트4" localSheetId="1">[15]노무비!#REF!</definedName>
    <definedName name="셀노트4" localSheetId="3">[15]노무비!#REF!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 localSheetId="3">'[3]인원계획-미화'!#REF!</definedName>
    <definedName name="연봉">'[3]인원계획-미화'!#REF!</definedName>
    <definedName name="하하" localSheetId="0">'[16]인원계획-미화'!#REF!</definedName>
    <definedName name="하하" localSheetId="1">'[16]인원계획-미화'!#REF!</definedName>
    <definedName name="하하" localSheetId="3">'[16]인원계획-미화'!#REF!</definedName>
    <definedName name="하하">'[16]인원계획-미화'!#REF!</definedName>
    <definedName name="하하1" localSheetId="0">[17]노무비!#REF!</definedName>
    <definedName name="하하1" localSheetId="1">[17]노무비!#REF!</definedName>
    <definedName name="하하1" localSheetId="3">[17]노무비!#REF!</definedName>
    <definedName name="하하1">[17]노무비!#REF!</definedName>
    <definedName name="하하2" localSheetId="0">[18]노무비!#REF!</definedName>
    <definedName name="하하2" localSheetId="1">[18]노무비!#REF!</definedName>
    <definedName name="하하2" localSheetId="3">[18]노무비!#REF!</definedName>
    <definedName name="하하2">[18]노무비!#REF!</definedName>
    <definedName name="하하3" localSheetId="0">[17]노무비!#REF!</definedName>
    <definedName name="하하3" localSheetId="1">[17]노무비!#REF!</definedName>
    <definedName name="하하3" localSheetId="3">[17]노무비!#REF!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4" i="6" l="1"/>
  <c r="S12" i="6"/>
  <c r="S10" i="6"/>
  <c r="S8" i="6"/>
  <c r="S6" i="6"/>
  <c r="S7" i="6" l="1"/>
  <c r="S9" i="6"/>
  <c r="S11" i="6"/>
  <c r="S13" i="6"/>
  <c r="S15" i="6"/>
  <c r="Q14" i="4" l="1"/>
  <c r="Q12" i="4"/>
  <c r="Q10" i="4"/>
  <c r="Q8" i="4"/>
  <c r="Q6" i="4"/>
  <c r="D15" i="6" l="1"/>
  <c r="E15" i="6"/>
  <c r="F15" i="6"/>
  <c r="G15" i="6"/>
  <c r="H15" i="6"/>
  <c r="I15" i="6"/>
  <c r="J15" i="6"/>
  <c r="K15" i="6"/>
  <c r="L15" i="6"/>
  <c r="M15" i="6"/>
  <c r="N15" i="6"/>
  <c r="D13" i="6"/>
  <c r="E13" i="6"/>
  <c r="F13" i="6"/>
  <c r="G13" i="6"/>
  <c r="H13" i="6"/>
  <c r="I13" i="6"/>
  <c r="J13" i="6"/>
  <c r="K13" i="6"/>
  <c r="L13" i="6"/>
  <c r="M13" i="6"/>
  <c r="N13" i="6"/>
  <c r="D9" i="6"/>
  <c r="E9" i="6"/>
  <c r="F9" i="6"/>
  <c r="G9" i="6"/>
  <c r="H9" i="6"/>
  <c r="I9" i="6"/>
  <c r="J9" i="6"/>
  <c r="K9" i="6"/>
  <c r="L9" i="6"/>
  <c r="M9" i="6"/>
  <c r="N9" i="6"/>
  <c r="C11" i="6"/>
  <c r="C13" i="6"/>
  <c r="C15" i="6"/>
  <c r="D7" i="6"/>
  <c r="E7" i="6"/>
  <c r="F7" i="6"/>
  <c r="G7" i="6"/>
  <c r="H7" i="6"/>
  <c r="I7" i="6"/>
  <c r="J7" i="6"/>
  <c r="K7" i="6"/>
  <c r="L7" i="6"/>
  <c r="M7" i="6"/>
  <c r="N7" i="6"/>
  <c r="D11" i="6"/>
  <c r="E11" i="6"/>
  <c r="F11" i="6"/>
  <c r="G11" i="6"/>
  <c r="H11" i="6"/>
  <c r="I11" i="6"/>
  <c r="J11" i="6"/>
  <c r="K11" i="6"/>
  <c r="L11" i="6"/>
  <c r="M11" i="6"/>
  <c r="N11" i="6"/>
  <c r="C9" i="6" l="1"/>
  <c r="C7" i="6"/>
  <c r="O14" i="6"/>
  <c r="O15" i="6" s="1"/>
  <c r="O12" i="6"/>
  <c r="O13" i="6" s="1"/>
  <c r="O10" i="6"/>
  <c r="O11" i="6" s="1"/>
  <c r="O8" i="6"/>
  <c r="O9" i="6" s="1"/>
  <c r="O6" i="6"/>
  <c r="O7" i="6" s="1"/>
  <c r="O4" i="6"/>
  <c r="N3" i="6"/>
  <c r="M3" i="6"/>
  <c r="L3" i="6"/>
  <c r="K3" i="6"/>
  <c r="J3" i="6"/>
  <c r="I3" i="6"/>
  <c r="H3" i="6"/>
  <c r="G3" i="6"/>
  <c r="F3" i="6"/>
  <c r="E3" i="6"/>
  <c r="D3" i="6"/>
  <c r="C3" i="6"/>
  <c r="O3" i="6" s="1"/>
  <c r="O15" i="4" l="1"/>
  <c r="O13" i="4"/>
  <c r="O11" i="4"/>
  <c r="O9" i="4"/>
  <c r="O7" i="4"/>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shape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shape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shape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shape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I5" authorId="0" shapeId="0">
      <text>
        <r>
          <rPr>
            <b/>
            <sz val="9"/>
            <color indexed="81"/>
            <rFont val="돋움"/>
            <family val="3"/>
            <charset val="129"/>
          </rPr>
          <t>폭염</t>
        </r>
        <r>
          <rPr>
            <b/>
            <sz val="9"/>
            <color indexed="81"/>
            <rFont val="돋움"/>
            <family val="3"/>
            <charset val="129"/>
          </rPr>
          <t>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냉방가동용량</t>
        </r>
        <r>
          <rPr>
            <b/>
            <sz val="9"/>
            <color indexed="81"/>
            <rFont val="Tahoma"/>
            <family val="2"/>
          </rPr>
          <t xml:space="preserve"> </t>
        </r>
        <r>
          <rPr>
            <b/>
            <sz val="9"/>
            <color indexed="81"/>
            <rFont val="돋움"/>
            <family val="3"/>
            <charset val="129"/>
          </rPr>
          <t>증가
체력단련장</t>
        </r>
        <r>
          <rPr>
            <b/>
            <sz val="9"/>
            <color indexed="81"/>
            <rFont val="Tahoma"/>
            <family val="2"/>
          </rPr>
          <t xml:space="preserve"> </t>
        </r>
        <r>
          <rPr>
            <b/>
            <sz val="9"/>
            <color indexed="81"/>
            <rFont val="돋움"/>
            <family val="3"/>
            <charset val="129"/>
          </rPr>
          <t>이용객</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J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증가
</t>
        </r>
      </text>
    </comment>
    <comment ref="K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 xml:space="preserve">증가
</t>
        </r>
      </text>
    </comment>
    <comment ref="L5" authorId="0" shapeId="0">
      <text>
        <r>
          <rPr>
            <b/>
            <sz val="9"/>
            <color indexed="81"/>
            <rFont val="돋움"/>
            <family val="3"/>
            <charset val="129"/>
          </rPr>
          <t>인원증가에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개선에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가동율</t>
        </r>
        <r>
          <rPr>
            <b/>
            <sz val="9"/>
            <color indexed="81"/>
            <rFont val="Tahoma"/>
            <family val="2"/>
          </rPr>
          <t xml:space="preserve"> </t>
        </r>
        <r>
          <rPr>
            <b/>
            <sz val="9"/>
            <color indexed="81"/>
            <rFont val="돋움"/>
            <family val="3"/>
            <charset val="129"/>
          </rPr>
          <t xml:space="preserve">증가
</t>
        </r>
      </text>
    </comment>
    <comment ref="M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운영업체</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증가</t>
        </r>
      </text>
    </comment>
    <comment ref="M8" authorId="0" shapeId="0">
      <text>
        <r>
          <rPr>
            <b/>
            <sz val="9"/>
            <color indexed="81"/>
            <rFont val="돋움"/>
            <family val="3"/>
            <charset val="129"/>
          </rPr>
          <t>전월</t>
        </r>
        <r>
          <rPr>
            <b/>
            <sz val="9"/>
            <color indexed="81"/>
            <rFont val="Tahoma"/>
            <family val="2"/>
          </rPr>
          <t xml:space="preserve"> </t>
        </r>
        <r>
          <rPr>
            <b/>
            <sz val="9"/>
            <color indexed="81"/>
            <rFont val="돋움"/>
            <family val="3"/>
            <charset val="129"/>
          </rPr>
          <t xml:space="preserve">오타수정
</t>
        </r>
        <r>
          <rPr>
            <b/>
            <sz val="9"/>
            <color indexed="81"/>
            <rFont val="Tahoma"/>
            <family val="2"/>
          </rPr>
          <t>31,919-&gt;31,191</t>
        </r>
      </text>
    </comment>
  </commentList>
</comments>
</file>

<file path=xl/comments2.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<sst xmlns="http://schemas.openxmlformats.org/spreadsheetml/2006/main" count="113" uniqueCount="30">
  <si>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</si>
  <si>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</si>
  <si>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</si>
  <si>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</si>
  <si>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</si>
  <si>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</si>
  <si>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</si>
  <si>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</si>
  <si>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</si>
  <si>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</si>
  <si>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</si>
  <si>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</si>
  <si>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</si>
  <si>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</si>
  <si>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</si>
  <si>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</si>
  <si>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</si>
  <si>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</si>
  <si>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</si>
  <si>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</si>
  <si>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</si>
  <si>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</si>
  <si>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</si>
  <si>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</si>
  <si>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</si>
  <si>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</si>
  <si>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</si>
  <si>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</si>
  <si>
    <t>2018년도 청사 에너지 사용 현황</t>
    <phoneticPr fontId="5" type="noConversion"/>
  </si>
  <si>
    <t xml:space="preserve">          </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</si>
</sst>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4">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rgb="FFFF0000"/>
      <name val="굴림체"/>
      <family val="3"/>
      <charset val="129"/>
    </font>
    <font>
      <b/>
      <sz val="9"/>
      <color indexed="81"/>
      <name val="맑은 고딕"/>
      <family val="2"/>
      <charset val="129"/>
    </font>
    <font>
      <sz val="9"/>
      <color indexed="81"/>
      <name val="Tahoma"/>
      <family val="2"/>
    </font>
    <font>
      <sz val="9"/>
      <color indexed="81"/>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8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theme="1"/>
      </left>
      <right style="thin">
        <color auto="1"/>
      </right>
      <top style="medium">
        <color theme="1"/>
      </top>
      <bottom style="medium">
        <color indexed="64"/>
      </bottom>
      <diagonal/>
    </border>
    <border>
      <left style="thin">
        <color theme="1"/>
      </left>
      <right style="thin">
        <color auto="1"/>
      </right>
      <top style="thin">
        <color indexed="64"/>
      </top>
      <bottom style="thin">
        <color indexed="64"/>
      </bottom>
      <diagonal/>
    </border>
    <border>
      <left style="thin">
        <color theme="1"/>
      </left>
      <right style="thin">
        <color auto="1"/>
      </right>
      <top style="thin">
        <color indexed="64"/>
      </top>
      <bottom/>
      <diagonal/>
    </border>
    <border>
      <left style="thin">
        <color theme="1"/>
      </left>
      <right style="thin">
        <color auto="1"/>
      </right>
      <top style="thin">
        <color indexed="64"/>
      </top>
      <bottom style="medium">
        <color theme="1"/>
      </bottom>
      <diagonal/>
    </border>
    <border>
      <left style="thin">
        <color auto="1"/>
      </left>
      <right style="thick">
        <color rgb="FFFF0000"/>
      </right>
      <top style="thick">
        <color auto="1"/>
      </top>
      <bottom style="medium">
        <color indexed="64"/>
      </bottom>
      <diagonal/>
    </border>
    <border>
      <left style="thin">
        <color auto="1"/>
      </left>
      <right style="thick">
        <color rgb="FFFF0000"/>
      </right>
      <top style="thin">
        <color indexed="64"/>
      </top>
      <bottom style="thick">
        <color auto="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ck">
        <color rgb="FFFF0000"/>
      </left>
      <right style="thin">
        <color auto="1"/>
      </right>
      <top style="thick">
        <color rgb="FFFF0000"/>
      </top>
      <bottom style="thick">
        <color rgb="FFFF0000"/>
      </bottom>
      <diagonal/>
    </border>
    <border>
      <left/>
      <right style="thick">
        <color rgb="FFFF0000"/>
      </right>
      <top style="thin">
        <color indexed="64"/>
      </top>
      <bottom style="thin">
        <color indexed="64"/>
      </bottom>
      <diagonal/>
    </border>
    <border>
      <left style="thin">
        <color auto="1"/>
      </left>
      <right style="thick">
        <color rgb="FFFF0000"/>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right style="thin">
        <color theme="1"/>
      </right>
      <top style="thin">
        <color indexed="64"/>
      </top>
      <bottom style="thin">
        <color indexed="64"/>
      </bottom>
      <diagonal/>
    </border>
    <border>
      <left/>
      <right style="thin">
        <color theme="1"/>
      </right>
      <top style="thin">
        <color indexed="64"/>
      </top>
      <bottom/>
      <diagonal/>
    </border>
    <border>
      <left/>
      <right style="thin">
        <color theme="1"/>
      </right>
      <top style="thin">
        <color indexed="64"/>
      </top>
      <bottom style="medium">
        <color theme="1"/>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right style="thin">
        <color theme="1"/>
      </right>
      <top style="medium">
        <color theme="1"/>
      </top>
      <bottom style="medium">
        <color indexed="64"/>
      </bottom>
      <diagonal/>
    </border>
    <border>
      <left/>
      <right style="thin">
        <color theme="1"/>
      </right>
      <top style="thin">
        <color theme="1"/>
      </top>
      <bottom style="thin">
        <color theme="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medium">
        <color auto="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219">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1"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2" xfId="2" applyFont="1" applyBorder="1" applyAlignment="1">
      <alignment horizontal="center" vertical="center"/>
    </xf>
    <xf numFmtId="177" fontId="9" fillId="2" borderId="33" xfId="2" applyNumberFormat="1" applyFont="1" applyFill="1" applyBorder="1" applyAlignment="1">
      <alignment horizontal="center" vertical="center"/>
    </xf>
    <xf numFmtId="0" fontId="9" fillId="2" borderId="34"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5" xfId="2" applyNumberFormat="1" applyFont="1" applyFill="1" applyBorder="1" applyAlignment="1">
      <alignment horizontal="center" vertical="center"/>
    </xf>
    <xf numFmtId="41" fontId="8" fillId="4" borderId="29" xfId="2" applyNumberFormat="1" applyFont="1" applyFill="1" applyBorder="1">
      <alignment vertical="center"/>
    </xf>
    <xf numFmtId="0" fontId="8" fillId="0" borderId="3" xfId="2" applyFont="1" applyBorder="1">
      <alignment vertical="center"/>
    </xf>
    <xf numFmtId="41" fontId="8" fillId="0" borderId="32"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13" xfId="2" applyFont="1" applyBorder="1">
      <alignment vertical="center"/>
    </xf>
    <xf numFmtId="0" fontId="45" fillId="0" borderId="37" xfId="2" applyFont="1" applyBorder="1" applyAlignment="1">
      <alignment horizontal="center" vertical="center"/>
    </xf>
    <xf numFmtId="0" fontId="45" fillId="0" borderId="38" xfId="2" applyFont="1" applyBorder="1" applyAlignment="1">
      <alignment horizontal="center" vertical="center"/>
    </xf>
    <xf numFmtId="177" fontId="9" fillId="2" borderId="39"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1" xfId="1" applyFont="1" applyBorder="1">
      <alignment vertical="center"/>
    </xf>
    <xf numFmtId="0" fontId="9" fillId="0" borderId="42" xfId="2" applyFont="1" applyBorder="1" applyAlignment="1">
      <alignment horizontal="center" vertical="center"/>
    </xf>
    <xf numFmtId="41" fontId="8" fillId="0" borderId="43" xfId="1" applyFont="1" applyBorder="1">
      <alignment vertical="center"/>
    </xf>
    <xf numFmtId="41" fontId="8" fillId="0" borderId="4"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10" fontId="8" fillId="5" borderId="28" xfId="375" applyNumberFormat="1" applyFont="1" applyFill="1" applyBorder="1">
      <alignment vertical="center"/>
    </xf>
    <xf numFmtId="10" fontId="8" fillId="5" borderId="43" xfId="375" applyNumberFormat="1" applyFont="1" applyFill="1" applyBorder="1">
      <alignment vertical="center"/>
    </xf>
    <xf numFmtId="177" fontId="9" fillId="2" borderId="44"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5" xfId="375" applyNumberFormat="1" applyFont="1" applyFill="1" applyBorder="1">
      <alignment vertical="center"/>
    </xf>
    <xf numFmtId="0" fontId="8" fillId="0" borderId="46" xfId="2" applyFont="1" applyBorder="1">
      <alignment vertical="center"/>
    </xf>
    <xf numFmtId="10" fontId="46" fillId="0" borderId="32" xfId="375" applyNumberFormat="1" applyFont="1" applyBorder="1">
      <alignment vertical="center"/>
    </xf>
    <xf numFmtId="177" fontId="9" fillId="2" borderId="47" xfId="2" applyNumberFormat="1" applyFont="1" applyFill="1" applyBorder="1" applyAlignment="1">
      <alignment horizontal="center" vertical="center"/>
    </xf>
    <xf numFmtId="41" fontId="8" fillId="4" borderId="48" xfId="2" applyNumberFormat="1" applyFont="1" applyFill="1" applyBorder="1">
      <alignment vertical="center"/>
    </xf>
    <xf numFmtId="10" fontId="8" fillId="4" borderId="48" xfId="375" applyNumberFormat="1" applyFont="1" applyFill="1" applyBorder="1">
      <alignment vertical="center"/>
    </xf>
    <xf numFmtId="10" fontId="8" fillId="5" borderId="48" xfId="375" applyNumberFormat="1" applyFont="1" applyFill="1" applyBorder="1">
      <alignment vertical="center"/>
    </xf>
    <xf numFmtId="41" fontId="8" fillId="0" borderId="48" xfId="1" applyFont="1" applyBorder="1">
      <alignment vertical="center"/>
    </xf>
    <xf numFmtId="10" fontId="8" fillId="0" borderId="48" xfId="375" applyNumberFormat="1" applyFont="1" applyBorder="1">
      <alignment vertical="center"/>
    </xf>
    <xf numFmtId="41" fontId="8" fillId="5" borderId="48" xfId="1" applyFont="1" applyFill="1" applyBorder="1">
      <alignment vertical="center"/>
    </xf>
    <xf numFmtId="10" fontId="8" fillId="5" borderId="49" xfId="375" applyNumberFormat="1" applyFont="1" applyFill="1" applyBorder="1">
      <alignment vertical="center"/>
    </xf>
    <xf numFmtId="0" fontId="8" fillId="0" borderId="49" xfId="2" applyFont="1" applyBorder="1">
      <alignment vertical="center"/>
    </xf>
    <xf numFmtId="10" fontId="46" fillId="0" borderId="50" xfId="375" applyNumberFormat="1" applyFont="1" applyBorder="1">
      <alignment vertical="center"/>
    </xf>
    <xf numFmtId="177" fontId="9" fillId="2" borderId="51" xfId="2" applyNumberFormat="1" applyFont="1" applyFill="1" applyBorder="1" applyAlignment="1">
      <alignment horizontal="center" vertical="center"/>
    </xf>
    <xf numFmtId="41" fontId="8" fillId="4" borderId="52" xfId="2" applyNumberFormat="1" applyFont="1" applyFill="1" applyBorder="1">
      <alignment vertical="center"/>
    </xf>
    <xf numFmtId="10" fontId="8" fillId="4" borderId="52" xfId="375" applyNumberFormat="1" applyFont="1" applyFill="1" applyBorder="1">
      <alignment vertical="center"/>
    </xf>
    <xf numFmtId="41" fontId="8" fillId="5" borderId="52" xfId="2" applyNumberFormat="1" applyFont="1" applyFill="1" applyBorder="1">
      <alignment vertical="center"/>
    </xf>
    <xf numFmtId="10" fontId="8" fillId="5" borderId="52" xfId="375" applyNumberFormat="1" applyFont="1" applyFill="1" applyBorder="1">
      <alignment vertical="center"/>
    </xf>
    <xf numFmtId="41" fontId="8" fillId="0" borderId="52" xfId="1" applyFont="1" applyBorder="1">
      <alignment vertical="center"/>
    </xf>
    <xf numFmtId="10" fontId="8" fillId="0" borderId="52" xfId="375" applyNumberFormat="1" applyFont="1" applyBorder="1">
      <alignment vertical="center"/>
    </xf>
    <xf numFmtId="41" fontId="8" fillId="5" borderId="52" xfId="1" applyFont="1" applyFill="1" applyBorder="1">
      <alignment vertical="center"/>
    </xf>
    <xf numFmtId="10" fontId="8" fillId="5" borderId="53" xfId="375" applyNumberFormat="1" applyFont="1" applyFill="1" applyBorder="1">
      <alignment vertical="center"/>
    </xf>
    <xf numFmtId="0" fontId="8" fillId="0" borderId="53" xfId="2" applyFont="1" applyBorder="1">
      <alignment vertical="center"/>
    </xf>
    <xf numFmtId="10" fontId="46" fillId="0" borderId="54" xfId="375" applyNumberFormat="1" applyFont="1" applyBorder="1">
      <alignment vertical="center"/>
    </xf>
    <xf numFmtId="10" fontId="8" fillId="4" borderId="3" xfId="375" applyNumberFormat="1" applyFont="1" applyFill="1" applyBorder="1">
      <alignment vertical="center"/>
    </xf>
    <xf numFmtId="10" fontId="8" fillId="5" borderId="3" xfId="375" applyNumberFormat="1" applyFont="1" applyFill="1" applyBorder="1">
      <alignment vertical="center"/>
    </xf>
    <xf numFmtId="10" fontId="8" fillId="0" borderId="3" xfId="375" applyNumberFormat="1" applyFont="1" applyBorder="1">
      <alignment vertical="center"/>
    </xf>
    <xf numFmtId="10" fontId="8" fillId="5" borderId="46"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8" fillId="4" borderId="55" xfId="2" applyNumberFormat="1" applyFont="1" applyFill="1" applyBorder="1">
      <alignment vertical="center"/>
    </xf>
    <xf numFmtId="41" fontId="8" fillId="0" borderId="55" xfId="1" applyFont="1" applyBorder="1">
      <alignment vertical="center"/>
    </xf>
    <xf numFmtId="10" fontId="8" fillId="0" borderId="55" xfId="375" applyNumberFormat="1" applyFont="1" applyBorder="1">
      <alignment vertical="center"/>
    </xf>
    <xf numFmtId="41" fontId="8" fillId="5" borderId="55" xfId="1" applyFont="1" applyFill="1" applyBorder="1">
      <alignment vertical="center"/>
    </xf>
    <xf numFmtId="10" fontId="8" fillId="5" borderId="56" xfId="375" applyNumberFormat="1" applyFont="1" applyFill="1" applyBorder="1">
      <alignment vertical="center"/>
    </xf>
    <xf numFmtId="0" fontId="8" fillId="0" borderId="56" xfId="2" applyFont="1" applyBorder="1">
      <alignment vertical="center"/>
    </xf>
    <xf numFmtId="177" fontId="9" fillId="2" borderId="57" xfId="2" applyNumberFormat="1" applyFont="1" applyFill="1" applyBorder="1" applyAlignment="1">
      <alignment horizontal="center" vertical="center"/>
    </xf>
    <xf numFmtId="41" fontId="8" fillId="4" borderId="58" xfId="2" applyNumberFormat="1" applyFont="1" applyFill="1" applyBorder="1">
      <alignment vertical="center"/>
    </xf>
    <xf numFmtId="10" fontId="8" fillId="4" borderId="58" xfId="375" applyNumberFormat="1" applyFont="1" applyFill="1" applyBorder="1">
      <alignment vertical="center"/>
    </xf>
    <xf numFmtId="41" fontId="8" fillId="5" borderId="58" xfId="2" applyNumberFormat="1" applyFont="1" applyFill="1" applyBorder="1">
      <alignment vertical="center"/>
    </xf>
    <xf numFmtId="10" fontId="8" fillId="5" borderId="58" xfId="375" applyNumberFormat="1" applyFont="1" applyFill="1" applyBorder="1">
      <alignment vertical="center"/>
    </xf>
    <xf numFmtId="41" fontId="8" fillId="0" borderId="58" xfId="1" applyFont="1" applyBorder="1">
      <alignment vertical="center"/>
    </xf>
    <xf numFmtId="10" fontId="8" fillId="0" borderId="58" xfId="375" applyNumberFormat="1" applyFont="1" applyBorder="1">
      <alignment vertical="center"/>
    </xf>
    <xf numFmtId="41" fontId="8" fillId="5" borderId="58" xfId="1" applyFont="1" applyFill="1" applyBorder="1">
      <alignment vertical="center"/>
    </xf>
    <xf numFmtId="10" fontId="8" fillId="5" borderId="59" xfId="375" applyNumberFormat="1" applyFont="1" applyFill="1" applyBorder="1">
      <alignment vertical="center"/>
    </xf>
    <xf numFmtId="0" fontId="8" fillId="0" borderId="59" xfId="2" applyFont="1" applyBorder="1">
      <alignment vertical="center"/>
    </xf>
    <xf numFmtId="10" fontId="46" fillId="0" borderId="60" xfId="375" applyNumberFormat="1" applyFont="1" applyBorder="1">
      <alignment vertical="center"/>
    </xf>
    <xf numFmtId="177" fontId="9" fillId="2" borderId="61" xfId="2" applyNumberFormat="1" applyFont="1" applyFill="1" applyBorder="1" applyAlignment="1">
      <alignment horizontal="center" vertical="center"/>
    </xf>
    <xf numFmtId="10" fontId="46" fillId="0" borderId="62" xfId="375" applyNumberFormat="1" applyFont="1" applyBorder="1">
      <alignment vertical="center"/>
    </xf>
    <xf numFmtId="0" fontId="9" fillId="2" borderId="63" xfId="2" applyFont="1" applyFill="1" applyBorder="1" applyAlignment="1">
      <alignment horizontal="center" vertical="center"/>
    </xf>
    <xf numFmtId="41" fontId="9" fillId="0" borderId="64" xfId="2" applyNumberFormat="1" applyFont="1" applyFill="1" applyBorder="1">
      <alignment vertical="center"/>
    </xf>
    <xf numFmtId="10" fontId="9" fillId="0" borderId="64" xfId="375" applyNumberFormat="1" applyFont="1" applyFill="1" applyBorder="1">
      <alignment vertical="center"/>
    </xf>
    <xf numFmtId="41" fontId="9" fillId="5" borderId="64" xfId="1" applyFont="1" applyFill="1" applyBorder="1">
      <alignment vertical="center"/>
    </xf>
    <xf numFmtId="10" fontId="9" fillId="5" borderId="64" xfId="375" applyNumberFormat="1" applyFont="1" applyFill="1" applyBorder="1">
      <alignment vertical="center"/>
    </xf>
    <xf numFmtId="41" fontId="9" fillId="0" borderId="64" xfId="1" applyFont="1" applyBorder="1">
      <alignment vertical="center"/>
    </xf>
    <xf numFmtId="10" fontId="9" fillId="0" borderId="64" xfId="375" applyNumberFormat="1" applyFont="1" applyBorder="1">
      <alignment vertical="center"/>
    </xf>
    <xf numFmtId="10" fontId="9" fillId="5" borderId="65" xfId="375" applyNumberFormat="1" applyFont="1" applyFill="1" applyBorder="1">
      <alignment vertical="center"/>
    </xf>
    <xf numFmtId="41" fontId="9" fillId="0" borderId="65" xfId="1" applyFont="1" applyBorder="1">
      <alignment vertical="center"/>
    </xf>
    <xf numFmtId="10" fontId="49" fillId="0" borderId="66" xfId="375" applyNumberFormat="1" applyFont="1" applyBorder="1">
      <alignment vertical="center"/>
    </xf>
    <xf numFmtId="41" fontId="8" fillId="5" borderId="68" xfId="2" applyNumberFormat="1" applyFont="1" applyFill="1" applyBorder="1">
      <alignment vertical="center"/>
    </xf>
    <xf numFmtId="10" fontId="8" fillId="4" borderId="56" xfId="375" applyNumberFormat="1" applyFont="1" applyFill="1" applyBorder="1">
      <alignment vertical="center"/>
    </xf>
    <xf numFmtId="10" fontId="8" fillId="5" borderId="69" xfId="375" applyNumberFormat="1" applyFont="1" applyFill="1" applyBorder="1">
      <alignment vertical="center"/>
    </xf>
    <xf numFmtId="41" fontId="50" fillId="5" borderId="67" xfId="2" applyNumberFormat="1" applyFont="1" applyFill="1" applyBorder="1">
      <alignment vertical="center"/>
    </xf>
    <xf numFmtId="177" fontId="9" fillId="2" borderId="70" xfId="2" applyNumberFormat="1" applyFont="1" applyFill="1" applyBorder="1" applyAlignment="1">
      <alignment horizontal="center" vertical="center"/>
    </xf>
    <xf numFmtId="41" fontId="8" fillId="4" borderId="71" xfId="2" applyNumberFormat="1" applyFont="1" applyFill="1" applyBorder="1">
      <alignment vertical="center"/>
    </xf>
    <xf numFmtId="10" fontId="8" fillId="4" borderId="71" xfId="375" applyNumberFormat="1" applyFont="1" applyFill="1" applyBorder="1">
      <alignment vertical="center"/>
    </xf>
    <xf numFmtId="41" fontId="8" fillId="5" borderId="71" xfId="2" applyNumberFormat="1" applyFont="1" applyFill="1" applyBorder="1">
      <alignment vertical="center"/>
    </xf>
    <xf numFmtId="10" fontId="8" fillId="5" borderId="71" xfId="375" applyNumberFormat="1" applyFont="1" applyFill="1" applyBorder="1">
      <alignment vertical="center"/>
    </xf>
    <xf numFmtId="41" fontId="8" fillId="0" borderId="71" xfId="1" applyFont="1" applyBorder="1">
      <alignment vertical="center"/>
    </xf>
    <xf numFmtId="10" fontId="8" fillId="0" borderId="71" xfId="375" applyNumberFormat="1" applyFont="1" applyBorder="1">
      <alignment vertical="center"/>
    </xf>
    <xf numFmtId="41" fontId="8" fillId="5" borderId="71" xfId="1" applyFont="1" applyFill="1" applyBorder="1">
      <alignment vertical="center"/>
    </xf>
    <xf numFmtId="10" fontId="8" fillId="5" borderId="72" xfId="375" applyNumberFormat="1" applyFont="1" applyFill="1" applyBorder="1">
      <alignment vertical="center"/>
    </xf>
    <xf numFmtId="10" fontId="46" fillId="0" borderId="73" xfId="375" applyNumberFormat="1" applyFont="1" applyBorder="1">
      <alignment vertical="center"/>
    </xf>
    <xf numFmtId="41" fontId="8" fillId="0" borderId="72" xfId="1" applyFont="1" applyBorder="1">
      <alignment vertical="center"/>
    </xf>
    <xf numFmtId="0" fontId="9" fillId="5" borderId="3" xfId="2" applyFont="1" applyFill="1" applyBorder="1" applyAlignment="1">
      <alignment horizontal="center" vertical="center"/>
    </xf>
    <xf numFmtId="0" fontId="9" fillId="0" borderId="46" xfId="2" applyFont="1" applyBorder="1" applyAlignment="1">
      <alignment horizontal="center" vertical="center"/>
    </xf>
    <xf numFmtId="0" fontId="9" fillId="0" borderId="32" xfId="2" applyFont="1" applyFill="1" applyBorder="1" applyAlignment="1">
      <alignment horizontal="center" vertical="center"/>
    </xf>
    <xf numFmtId="41" fontId="8" fillId="5" borderId="48" xfId="2" applyNumberFormat="1" applyFont="1" applyFill="1" applyBorder="1">
      <alignment vertical="center"/>
    </xf>
    <xf numFmtId="41" fontId="8" fillId="0" borderId="49" xfId="1" applyFont="1" applyBorder="1">
      <alignment vertical="center"/>
    </xf>
    <xf numFmtId="10" fontId="8" fillId="4" borderId="74" xfId="375" applyNumberFormat="1" applyFont="1" applyFill="1" applyBorder="1">
      <alignment vertical="center"/>
    </xf>
    <xf numFmtId="10" fontId="8" fillId="5" borderId="74" xfId="375" applyNumberFormat="1" applyFont="1" applyFill="1" applyBorder="1">
      <alignment vertical="center"/>
    </xf>
    <xf numFmtId="41" fontId="8" fillId="0" borderId="74" xfId="1" applyFont="1" applyBorder="1">
      <alignment vertical="center"/>
    </xf>
    <xf numFmtId="10" fontId="8" fillId="0" borderId="74" xfId="375" applyNumberFormat="1" applyFont="1" applyBorder="1">
      <alignment vertical="center"/>
    </xf>
    <xf numFmtId="41" fontId="8" fillId="5" borderId="74" xfId="1" applyFont="1" applyFill="1" applyBorder="1">
      <alignment vertical="center"/>
    </xf>
    <xf numFmtId="10" fontId="8" fillId="5" borderId="75" xfId="375" applyNumberFormat="1" applyFont="1" applyFill="1" applyBorder="1">
      <alignment vertical="center"/>
    </xf>
    <xf numFmtId="41" fontId="8" fillId="0" borderId="75" xfId="1" applyFont="1" applyBorder="1">
      <alignment vertical="center"/>
    </xf>
    <xf numFmtId="10" fontId="46" fillId="0" borderId="76" xfId="375" applyNumberFormat="1" applyFont="1" applyBorder="1">
      <alignment vertical="center"/>
    </xf>
    <xf numFmtId="177" fontId="9" fillId="2" borderId="77" xfId="2" applyNumberFormat="1" applyFont="1" applyFill="1" applyBorder="1" applyAlignment="1">
      <alignment horizontal="center" vertical="center"/>
    </xf>
    <xf numFmtId="41" fontId="8" fillId="4" borderId="78" xfId="2" applyNumberFormat="1" applyFont="1" applyFill="1" applyBorder="1">
      <alignment vertical="center"/>
    </xf>
    <xf numFmtId="10" fontId="8" fillId="4" borderId="78" xfId="375" applyNumberFormat="1" applyFont="1" applyFill="1" applyBorder="1">
      <alignment vertical="center"/>
    </xf>
    <xf numFmtId="41" fontId="8" fillId="5" borderId="78" xfId="2" applyNumberFormat="1" applyFont="1" applyFill="1" applyBorder="1">
      <alignment vertical="center"/>
    </xf>
    <xf numFmtId="10" fontId="8" fillId="5" borderId="78" xfId="375" applyNumberFormat="1" applyFont="1" applyFill="1" applyBorder="1">
      <alignment vertical="center"/>
    </xf>
    <xf numFmtId="41" fontId="8" fillId="0" borderId="78" xfId="1" applyFont="1" applyBorder="1">
      <alignment vertical="center"/>
    </xf>
    <xf numFmtId="10" fontId="8" fillId="0" borderId="78" xfId="375" applyNumberFormat="1" applyFont="1" applyBorder="1">
      <alignment vertical="center"/>
    </xf>
    <xf numFmtId="41" fontId="8" fillId="5" borderId="78" xfId="1" applyFont="1" applyFill="1" applyBorder="1">
      <alignment vertical="center"/>
    </xf>
    <xf numFmtId="10" fontId="8" fillId="5" borderId="79" xfId="375" applyNumberFormat="1" applyFont="1" applyFill="1" applyBorder="1">
      <alignment vertical="center"/>
    </xf>
    <xf numFmtId="41" fontId="8" fillId="0" borderId="79" xfId="1" applyFont="1" applyBorder="1">
      <alignment vertical="center"/>
    </xf>
    <xf numFmtId="10" fontId="46" fillId="0" borderId="80" xfId="375" applyNumberFormat="1" applyFont="1" applyBorder="1">
      <alignment vertical="center"/>
    </xf>
    <xf numFmtId="41" fontId="8" fillId="0" borderId="46" xfId="1" applyFont="1" applyBorder="1">
      <alignment vertical="center"/>
    </xf>
    <xf numFmtId="41" fontId="8" fillId="0" borderId="53" xfId="1" applyFont="1" applyBorder="1">
      <alignment vertical="center"/>
    </xf>
    <xf numFmtId="41" fontId="8" fillId="0" borderId="28" xfId="1" applyNumberFormat="1" applyFont="1" applyBorder="1">
      <alignment vertical="center"/>
    </xf>
    <xf numFmtId="41" fontId="8" fillId="0" borderId="1" xfId="1" applyNumberFormat="1" applyFont="1" applyBorder="1">
      <alignment vertical="center"/>
    </xf>
    <xf numFmtId="41" fontId="8" fillId="0" borderId="3" xfId="1" applyNumberFormat="1" applyFont="1" applyBorder="1">
      <alignment vertical="center"/>
    </xf>
    <xf numFmtId="41" fontId="8" fillId="0" borderId="52" xfId="1" applyNumberFormat="1" applyFont="1" applyBorder="1">
      <alignment vertical="center"/>
    </xf>
    <xf numFmtId="41" fontId="8" fillId="5" borderId="28" xfId="1" applyNumberFormat="1" applyFont="1" applyFill="1" applyBorder="1">
      <alignment vertical="center"/>
    </xf>
    <xf numFmtId="41" fontId="8" fillId="5" borderId="1" xfId="1" applyNumberFormat="1" applyFont="1" applyFill="1" applyBorder="1">
      <alignment vertical="center"/>
    </xf>
    <xf numFmtId="41" fontId="8" fillId="5" borderId="3" xfId="1" applyNumberFormat="1" applyFont="1" applyFill="1" applyBorder="1">
      <alignment vertical="center"/>
    </xf>
    <xf numFmtId="41" fontId="8" fillId="5" borderId="52" xfId="1" applyNumberFormat="1" applyFont="1" applyFill="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9"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177" fontId="9" fillId="2" borderId="81" xfId="2" applyNumberFormat="1" applyFont="1" applyFill="1" applyBorder="1" applyAlignment="1">
      <alignment horizontal="center" vertical="center"/>
    </xf>
    <xf numFmtId="41" fontId="8" fillId="4" borderId="74" xfId="2" applyNumberFormat="1" applyFont="1" applyFill="1" applyBorder="1">
      <alignment vertical="center"/>
    </xf>
    <xf numFmtId="41" fontId="9" fillId="5" borderId="82" xfId="2" applyNumberFormat="1" applyFont="1" applyFill="1" applyBorder="1">
      <alignment vertical="center"/>
    </xf>
    <xf numFmtId="177" fontId="9" fillId="2" borderId="83" xfId="2" applyNumberFormat="1" applyFont="1" applyFill="1" applyBorder="1" applyAlignment="1">
      <alignment horizontal="center" vertical="center"/>
    </xf>
    <xf numFmtId="10" fontId="8" fillId="4" borderId="55" xfId="375" applyNumberFormat="1" applyFont="1" applyFill="1" applyBorder="1">
      <alignment vertical="center"/>
    </xf>
    <xf numFmtId="41" fontId="8" fillId="5" borderId="55" xfId="2" applyNumberFormat="1" applyFont="1" applyFill="1" applyBorder="1">
      <alignment vertical="center"/>
    </xf>
    <xf numFmtId="10" fontId="8" fillId="5" borderId="55" xfId="375" applyNumberFormat="1" applyFont="1" applyFill="1" applyBorder="1">
      <alignment vertical="center"/>
    </xf>
    <xf numFmtId="41" fontId="8" fillId="0" borderId="56" xfId="1" applyFont="1" applyBorder="1">
      <alignment vertical="center"/>
    </xf>
    <xf numFmtId="10" fontId="46" fillId="0" borderId="84" xfId="375" applyNumberFormat="1" applyFont="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41" xfId="2" applyFont="1" applyBorder="1" applyAlignment="1">
      <alignment horizontal="center" vertical="center"/>
    </xf>
    <xf numFmtId="0" fontId="9" fillId="0" borderId="23" xfId="2" applyFont="1" applyBorder="1" applyAlignment="1">
      <alignment horizontal="center" vertical="center"/>
    </xf>
    <xf numFmtId="0" fontId="9" fillId="5" borderId="41" xfId="2" applyFont="1" applyFill="1" applyBorder="1" applyAlignment="1">
      <alignment horizontal="center" vertical="center"/>
    </xf>
    <xf numFmtId="0" fontId="9" fillId="5" borderId="40" xfId="2" applyFont="1" applyFill="1" applyBorder="1" applyAlignment="1">
      <alignment horizontal="center" vertical="center"/>
    </xf>
    <xf numFmtId="0" fontId="9" fillId="0" borderId="40" xfId="2" applyFont="1" applyBorder="1" applyAlignment="1">
      <alignment horizontal="center" vertical="center"/>
    </xf>
    <xf numFmtId="0" fontId="9" fillId="0" borderId="22" xfId="2" applyFont="1" applyFill="1" applyBorder="1" applyAlignment="1">
      <alignment horizontal="center" vertical="center"/>
    </xf>
    <xf numFmtId="0" fontId="9" fillId="2" borderId="44" xfId="2" applyFont="1" applyFill="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6.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'2016년도'!$C$5:$N$5</c:f>
              <c:strCache>
                <c:ptCount val="12"/>
                <c:pt idx="0">
                  <c:v>1월</c:v>
                </c:pt>
                <c:pt idx="1">
                  <c:v>2월</c:v>
                </c:pt>
                <c:pt idx="2">
                  <c:v>3월</c:v>
                </c:pt>
                <c:pt idx="3">
                  <c:v>4월</c:v>
                </c:pt>
                <c:pt idx="4">
                  <c:v>5월</c:v>
                </c:pt>
                <c:pt idx="5">
                  <c:v>6월</c:v>
                </c:pt>
                <c:pt idx="6">
                  <c:v>7월</c:v>
                </c:pt>
                <c:pt idx="7">
                  <c:v>8월</c:v>
                </c:pt>
                <c:pt idx="8">
                  <c:v>9월</c:v>
                </c:pt>
                <c:pt idx="9">
                  <c:v>10월</c:v>
                </c:pt>
                <c:pt idx="10">
                  <c:v>11월</c:v>
                </c:pt>
                <c:pt idx="11">
                  <c:v>12월</c:v>
                </c:pt>
              </c:strCache>
            </c:strRef>
          </c:cat>
          <c:val>
            <c:numRef>
              <c:f>'2018년도'!$C$6:$N$6</c:f>
              <c:numCache>
                <c:formatCode>_(* #,##0_);_(* \(#,##0\);_(* "-"_);_(@_)</c:formatCode>
                <c:ptCount val="12"/>
                <c:pt idx="0">
                  <c:v>98677</c:v>
                </c:pt>
                <c:pt idx="1">
                  <c:v>81062</c:v>
                </c:pt>
                <c:pt idx="2">
                  <c:v>77287</c:v>
                </c:pt>
                <c:pt idx="3">
                  <c:v>69355</c:v>
                </c:pt>
                <c:pt idx="4">
                  <c:v>72606</c:v>
                </c:pt>
                <c:pt idx="5">
                  <c:v>71488</c:v>
                </c:pt>
                <c:pt idx="6">
                  <c:v>76568</c:v>
                </c:pt>
                <c:pt idx="7">
                  <c:v>74233</c:v>
                </c:pt>
                <c:pt idx="8">
                  <c:v>62700</c:v>
                </c:pt>
                <c:pt idx="9">
                  <c:v>68345</c:v>
                </c:pt>
                <c:pt idx="10">
                  <c:v>0</c:v>
                </c:pt>
                <c:pt idx="11">
                  <c:v>0</c:v>
                </c:pt>
              </c:numCache>
            </c:numRef>
          </c:val>
          <c:smooth val="0"/>
          <c:extLst>
            <c:ext xmlns:c16="http://schemas.microsoft.com/office/drawing/2014/chart" uri="{C3380CC4-5D6E-409C-BE32-E72D297353CC}">
              <c16:uniqueId val="{00000000-044D-4245-BCF9-CFCDDDB77E98}"/>
            </c:ext>
          </c:extLst>
        </c:ser>
        <c:ser>
          <c:idx val="1"/>
          <c:order val="1"/>
          <c:tx>
            <c:v>2017년도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'2017년도'!$C$6:$N$6</c:f>
              <c:numCache>
                <c:formatCode>_(* #,##0_);_(* \(#,##0\);_(* "-"_);_(@_)</c:formatCode>
                <c:ptCount val="12"/>
                <c:pt idx="0">
                  <c:v>78981</c:v>
                </c:pt>
                <c:pt idx="1">
                  <c:v>73880</c:v>
                </c:pt>
                <c:pt idx="2">
                  <c:v>74790</c:v>
                </c:pt>
                <c:pt idx="3">
                  <c:v>64303</c:v>
                </c:pt>
                <c:pt idx="4">
                  <c:v>60695</c:v>
                </c:pt>
                <c:pt idx="5">
                  <c:v>65801</c:v>
                </c:pt>
                <c:pt idx="6">
                  <c:v>84798</c:v>
                </c:pt>
                <c:pt idx="7">
                  <c:v>106207</c:v>
                </c:pt>
                <c:pt idx="8">
                  <c:v>99250</c:v>
                </c:pt>
                <c:pt idx="9">
                  <c:v>86356</c:v>
                </c:pt>
                <c:pt idx="10">
                  <c:v>85199</c:v>
                </c:pt>
                <c:pt idx="11">
                  <c:v>89202</c:v>
                </c:pt>
              </c:numCache>
            </c:numRef>
          </c:val>
          <c:smooth val="0"/>
          <c:extLst>
            <c:ext xmlns:c16="http://schemas.microsoft.com/office/drawing/2014/chart" uri="{C3380CC4-5D6E-409C-BE32-E72D297353CC}">
              <c16:uniqueId val="{00000001-044D-4245-BCF9-CFCDDDB77E98}"/>
            </c:ext>
          </c:extLst>
        </c:ser>
        <c:ser>
          <c:idx val="2"/>
          <c:order val="2"/>
          <c:tx>
            <c:v>2018년도 심야전기사용량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'2018년도'!$C$8:$N$8</c:f>
              <c:numCache>
                <c:formatCode>_(* #,##0_);_(* \(#,##0\);_(* "-"_);_(@_)</c:formatCode>
                <c:ptCount val="12"/>
                <c:pt idx="0">
                  <c:v>76699</c:v>
                </c:pt>
                <c:pt idx="1">
                  <c:v>63336</c:v>
                </c:pt>
                <c:pt idx="2">
                  <c:v>26827</c:v>
                </c:pt>
                <c:pt idx="3">
                  <c:v>9451</c:v>
                </c:pt>
                <c:pt idx="4">
                  <c:v>13310</c:v>
                </c:pt>
                <c:pt idx="5">
                  <c:v>29890</c:v>
                </c:pt>
                <c:pt idx="6">
                  <c:v>42792</c:v>
                </c:pt>
                <c:pt idx="7">
                  <c:v>46819</c:v>
                </c:pt>
                <c:pt idx="8">
                  <c:v>18302</c:v>
                </c:pt>
                <c:pt idx="9">
                  <c:v>11361</c:v>
                </c:pt>
                <c:pt idx="10">
                  <c:v>0</c:v>
                </c:pt>
                <c:pt idx="11">
                  <c:v>0</c:v>
                </c:pt>
              </c:numCache>
            </c:numRef>
          </c:val>
          <c:smooth val="0"/>
          <c:extLst>
            <c:ext xmlns:c16="http://schemas.microsoft.com/office/drawing/2014/chart" uri="{C3380CC4-5D6E-409C-BE32-E72D297353CC}">
              <c16:uniqueId val="{00000002-044D-4245-BCF9-CFCDDDB77E98}"/>
            </c:ext>
          </c:extLst>
        </c:ser>
        <c:ser>
          <c:idx val="3"/>
          <c:order val="3"/>
          <c:tx>
            <c:v>2017년도 심야전기 사용량</c:v>
          </c:tx>
          <c:dLbls>
            <c:dLbl>
              <c:idx val="5"/>
              <c:layout>
                <c:manualLayout>
                  <c:x val="-5.4139893828124887E-17"/>
                  <c:y val="2.996254681647931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64B-4F99-BF49-006B36D9C8B0}"/>
                </c:ext>
              </c:extLst>
            </c:dLbl>
            <c:dLbl>
              <c:idx val="7"/>
              <c:layout>
                <c:manualLayout>
                  <c:x val="-2.9531192321889995E-3"/>
                  <c:y val="-2.996254681647940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BE85-4001-9551-11BCC46D8812}"/>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'2017년도'!$C$8:$N$8</c:f>
              <c:numCache>
                <c:formatCode>_(* #,##0_);_(* \(#,##0\);_(* "-"_);_(@_)</c:formatCode>
                <c:ptCount val="12"/>
                <c:pt idx="0">
                  <c:v>59333</c:v>
                </c:pt>
                <c:pt idx="1">
                  <c:v>49656</c:v>
                </c:pt>
                <c:pt idx="2">
                  <c:v>31934</c:v>
                </c:pt>
                <c:pt idx="3">
                  <c:v>14827</c:v>
                </c:pt>
                <c:pt idx="4">
                  <c:v>18327</c:v>
                </c:pt>
                <c:pt idx="5">
                  <c:v>29295</c:v>
                </c:pt>
                <c:pt idx="6">
                  <c:v>40790</c:v>
                </c:pt>
                <c:pt idx="7">
                  <c:v>47371</c:v>
                </c:pt>
                <c:pt idx="8">
                  <c:v>24466</c:v>
                </c:pt>
                <c:pt idx="9">
                  <c:v>13474</c:v>
                </c:pt>
                <c:pt idx="10">
                  <c:v>31191</c:v>
                </c:pt>
                <c:pt idx="11">
                  <c:v>67094</c:v>
                </c:pt>
              </c:numCache>
            </c:numRef>
          </c:val>
          <c:smooth val="0"/>
          <c:extLst>
            <c:ext xmlns:c16="http://schemas.microsoft.com/office/drawing/2014/chart" uri="{C3380CC4-5D6E-409C-BE32-E72D297353CC}">
              <c16:uniqueId val="{00000003-044D-4245-BCF9-CFCDDDB77E98}"/>
            </c:ext>
          </c:extLst>
        </c:ser>
        <c:dLbls>
          <c:showLegendKey val="0"/>
          <c:showVal val="0"/>
          <c:showCatName val="0"/>
          <c:showSerName val="0"/>
          <c:showPercent val="0"/>
          <c:showBubbleSize val="0"/>
        </c:dLbls>
        <c:marker val="1"/>
        <c:smooth val="0"/>
        <c:axId val="85444864"/>
        <c:axId val="85450752"/>
      </c:lineChart>
      <c:catAx>
        <c:axId val="85444864"/>
        <c:scaling>
          <c:orientation val="minMax"/>
        </c:scaling>
        <c:delete val="0"/>
        <c:axPos val="b"/>
        <c:numFmt formatCode="General" sourceLinked="0"/>
        <c:majorTickMark val="out"/>
        <c:minorTickMark val="none"/>
        <c:tickLblPos val="low"/>
        <c:crossAx val="85450752"/>
        <c:crosses val="autoZero"/>
        <c:auto val="1"/>
        <c:lblAlgn val="ctr"/>
        <c:lblOffset val="100"/>
        <c:tickLblSkip val="1"/>
        <c:noMultiLvlLbl val="0"/>
      </c:catAx>
      <c:valAx>
        <c:axId val="85450752"/>
        <c:scaling>
          <c:orientation val="minMax"/>
        </c:scaling>
        <c:delete val="0"/>
        <c:axPos val="l"/>
        <c:majorGridlines/>
        <c:numFmt formatCode="_(* #,##0_);_(* \(#,##0\);_(* &quot;-&quot;_);_(@_)" sourceLinked="1"/>
        <c:majorTickMark val="out"/>
        <c:minorTickMark val="none"/>
        <c:tickLblPos val="nextTo"/>
        <c:crossAx val="8544486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주방 도시가스 사용량</c:v>
          </c:tx>
          <c:dLbls>
            <c:dLbl>
              <c:idx val="3"/>
              <c:layout>
                <c:manualLayout>
                  <c:x val="-5.8866813833701251E-3"/>
                  <c:y val="-1.96801968019679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83A-4C10-B536-654C5DB32021}"/>
                </c:ext>
              </c:extLst>
            </c:dLbl>
            <c:dLbl>
              <c:idx val="4"/>
              <c:layout>
                <c:manualLayout>
                  <c:x val="-4.4150110375275938E-3"/>
                  <c:y val="-1.96801968019680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83A-4C10-B536-654C5DB32021}"/>
                </c:ext>
              </c:extLst>
            </c:dLbl>
            <c:dLbl>
              <c:idx val="5"/>
              <c:layout>
                <c:manualLayout>
                  <c:x val="-8.8300220750551876E-3"/>
                  <c:y val="-3.444034440344403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83A-4C10-B536-654C5DB32021}"/>
                </c:ext>
              </c:extLst>
            </c:dLbl>
            <c:dLbl>
              <c:idx val="6"/>
              <c:layout>
                <c:manualLayout>
                  <c:x val="5.3960622656508578E-17"/>
                  <c:y val="-1.47601476014759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83A-4C10-B536-654C5DB32021}"/>
                </c:ext>
              </c:extLst>
            </c:dLbl>
            <c:dLbl>
              <c:idx val="7"/>
              <c:layout>
                <c:manualLayout>
                  <c:x val="-2.5018395879323033E-2"/>
                  <c:y val="2.4600246002460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883A-4C10-B536-654C5DB32021}"/>
                </c:ext>
              </c:extLst>
            </c:dLbl>
            <c:dLbl>
              <c:idx val="8"/>
              <c:layout>
                <c:manualLayout>
                  <c:x val="-2.7961736571008096E-2"/>
                  <c:y val="2.952029520295202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883A-4C10-B536-654C5DB32021}"/>
                </c:ext>
              </c:extLst>
            </c:dLbl>
            <c:dLbl>
              <c:idx val="9"/>
              <c:layout>
                <c:manualLayout>
                  <c:x val="-2.6490066225165563E-2"/>
                  <c:y val="2.706027060270602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883A-4C10-B536-654C5DB32021}"/>
                </c:ext>
              </c:extLst>
            </c:dLbl>
            <c:dLbl>
              <c:idx val="10"/>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883A-4C10-B536-654C5DB32021}"/>
                </c:ext>
              </c:extLst>
            </c:dLbl>
            <c:dLbl>
              <c:idx val="11"/>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'2018년도'!$C$10:$N$10</c:f>
              <c:numCache>
                <c:formatCode>_(* #,##0_);_(* \(#,##0\);_(* "-"_);_(@_)</c:formatCode>
                <c:ptCount val="12"/>
                <c:pt idx="0">
                  <c:v>467.2647</c:v>
                </c:pt>
                <c:pt idx="1">
                  <c:v>340.7346</c:v>
                </c:pt>
                <c:pt idx="2">
                  <c:v>437.50740000000002</c:v>
                </c:pt>
                <c:pt idx="3">
                  <c:v>435.51420000000002</c:v>
                </c:pt>
                <c:pt idx="4">
                  <c:v>343.827</c:v>
                </c:pt>
                <c:pt idx="5">
                  <c:v>378.70800000000003</c:v>
                </c:pt>
                <c:pt idx="6">
                  <c:v>286.02420000000001</c:v>
                </c:pt>
                <c:pt idx="7">
                  <c:v>264.09899999999999</c:v>
                </c:pt>
                <c:pt idx="8">
                  <c:v>225.23159999999999</c:v>
                </c:pt>
                <c:pt idx="9">
                  <c:v>312.93239999999997</c:v>
                </c:pt>
                <c:pt idx="10">
                  <c:v>0</c:v>
                </c:pt>
                <c:pt idx="11">
                  <c:v>0</c:v>
                </c:pt>
              </c:numCache>
            </c:numRef>
          </c:val>
          <c:smooth val="0"/>
          <c:extLst>
            <c:ext xmlns:c16="http://schemas.microsoft.com/office/drawing/2014/chart" uri="{C3380CC4-5D6E-409C-BE32-E72D297353CC}">
              <c16:uniqueId val="{00000009-883A-4C10-B536-654C5DB32021}"/>
            </c:ext>
          </c:extLst>
        </c:ser>
        <c:ser>
          <c:idx val="2"/>
          <c:order val="1"/>
          <c:tx>
            <c:v>2017년도 주방 도시가스 사용량</c:v>
          </c:tx>
          <c:dLbls>
            <c:dLbl>
              <c:idx val="5"/>
              <c:layout>
                <c:manualLayout>
                  <c:x val="-1.3245033112582781E-2"/>
                  <c:y val="3.69003690036900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883A-4C10-B536-654C5DB32021}"/>
                </c:ext>
              </c:extLst>
            </c:dLbl>
            <c:dLbl>
              <c:idx val="6"/>
              <c:layout>
                <c:manualLayout>
                  <c:x val="-1.9131714495952853E-2"/>
                  <c:y val="4.92004920049200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'2017년도'!$C$10:$N$10</c:f>
              <c:numCache>
                <c:formatCode>_(* #,##0_);_(* \(#,##0\);_(* "-"_);_(@_)</c:formatCode>
                <c:ptCount val="12"/>
                <c:pt idx="0">
                  <c:v>212.25450000000001</c:v>
                </c:pt>
                <c:pt idx="1">
                  <c:v>195.31399999999999</c:v>
                </c:pt>
                <c:pt idx="2">
                  <c:v>227.15639999999999</c:v>
                </c:pt>
                <c:pt idx="3">
                  <c:v>195.2748</c:v>
                </c:pt>
                <c:pt idx="4">
                  <c:v>139.482</c:v>
                </c:pt>
                <c:pt idx="5">
                  <c:v>193.28219999999999</c:v>
                </c:pt>
                <c:pt idx="6">
                  <c:v>231.14160000000001</c:v>
                </c:pt>
                <c:pt idx="7">
                  <c:v>488.18700000000001</c:v>
                </c:pt>
                <c:pt idx="8">
                  <c:v>404.49779999999998</c:v>
                </c:pt>
                <c:pt idx="9">
                  <c:v>314.83080000000001</c:v>
                </c:pt>
                <c:pt idx="10">
                  <c:v>507.11669999999998</c:v>
                </c:pt>
                <c:pt idx="11">
                  <c:v>406.49040000000002</c:v>
                </c:pt>
              </c:numCache>
            </c:numRef>
          </c:val>
          <c:smooth val="0"/>
          <c:extLst>
            <c:ext xmlns:c16="http://schemas.microsoft.com/office/drawing/2014/chart" uri="{C3380CC4-5D6E-409C-BE32-E72D297353CC}">
              <c16:uniqueId val="{0000000F-883A-4C10-B536-654C5DB32021}"/>
            </c:ext>
          </c:extLst>
        </c:ser>
        <c:ser>
          <c:idx val="1"/>
          <c:order val="2"/>
          <c:tx>
            <c:v>2018년도 기계실 도시가스 사용량</c:v>
          </c:tx>
          <c:dLbls>
            <c:dLbl>
              <c:idx val="1"/>
              <c:layout>
                <c:manualLayout>
                  <c:x val="-1.0301692420897719E-2"/>
                  <c:y val="2.4600246002460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883A-4C10-B536-654C5DB32021}"/>
                </c:ext>
              </c:extLst>
            </c:dLbl>
            <c:dLbl>
              <c:idx val="3"/>
              <c:layout>
                <c:manualLayout>
                  <c:x val="-4.4150110375275938E-3"/>
                  <c:y val="-2.4600246002460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'2018년도'!$C$12:$N$12</c:f>
              <c:numCache>
                <c:formatCode>_(* #,##0_);_(* \(#,##0\);_(* "-"_);_(@_)</c:formatCode>
                <c:ptCount val="12"/>
                <c:pt idx="0">
                  <c:v>1211.5008</c:v>
                </c:pt>
                <c:pt idx="1">
                  <c:v>1042.1297999999999</c:v>
                </c:pt>
                <c:pt idx="2">
                  <c:v>1225.818</c:v>
                </c:pt>
                <c:pt idx="3">
                  <c:v>1105.2293999999999</c:v>
                </c:pt>
                <c:pt idx="4">
                  <c:v>826.18140000000005</c:v>
                </c:pt>
                <c:pt idx="5">
                  <c:v>735.49080000000004</c:v>
                </c:pt>
                <c:pt idx="6">
                  <c:v>609.91920000000005</c:v>
                </c:pt>
                <c:pt idx="7">
                  <c:v>565.07219999999995</c:v>
                </c:pt>
                <c:pt idx="8">
                  <c:v>547.13340000000005</c:v>
                </c:pt>
                <c:pt idx="9">
                  <c:v>747.45</c:v>
                </c:pt>
                <c:pt idx="10">
                  <c:v>0</c:v>
                </c:pt>
                <c:pt idx="11">
                  <c:v>0</c:v>
                </c:pt>
              </c:numCache>
            </c:numRef>
          </c:val>
          <c:smooth val="0"/>
          <c:extLst>
            <c:ext xmlns:c16="http://schemas.microsoft.com/office/drawing/2014/chart" uri="{C3380CC4-5D6E-409C-BE32-E72D297353CC}">
              <c16:uniqueId val="{0000000C-883A-4C10-B536-654C5DB32021}"/>
            </c:ext>
          </c:extLst>
        </c:ser>
        <c:ser>
          <c:idx val="3"/>
          <c:order val="3"/>
          <c:tx>
            <c:v>2017년도 기계실 도시가스 사용량</c:v>
          </c:tx>
          <c:dLbls>
            <c:dLbl>
              <c:idx val="3"/>
              <c:layout>
                <c:manualLayout>
                  <c:x val="-4.5621780721118443E-2"/>
                  <c:y val="2.952029520295202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883A-4C10-B536-654C5DB32021}"/>
                </c:ext>
              </c:extLst>
            </c:dLbl>
            <c:dLbl>
              <c:idx val="4"/>
              <c:layout>
                <c:manualLayout>
                  <c:x val="-3.679175864606328E-2"/>
                  <c:y val="2.706027060270602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'2017년도'!$C$12:$N$12</c:f>
              <c:numCache>
                <c:formatCode>_(* #,##0_);_(* \(#,##0\);_(* "-"_);_(@_)</c:formatCode>
                <c:ptCount val="12"/>
                <c:pt idx="0">
                  <c:v>877.91650000000004</c:v>
                </c:pt>
                <c:pt idx="1">
                  <c:v>978.56299999999999</c:v>
                </c:pt>
                <c:pt idx="2">
                  <c:v>998.29259999999999</c:v>
                </c:pt>
                <c:pt idx="3">
                  <c:v>850.84019999999998</c:v>
                </c:pt>
                <c:pt idx="4">
                  <c:v>727.29899999999998</c:v>
                </c:pt>
                <c:pt idx="5">
                  <c:v>696.41369999999995</c:v>
                </c:pt>
                <c:pt idx="6">
                  <c:v>552.94650000000001</c:v>
                </c:pt>
                <c:pt idx="7">
                  <c:v>596.78369999999995</c:v>
                </c:pt>
                <c:pt idx="8">
                  <c:v>628.6653</c:v>
                </c:pt>
                <c:pt idx="9">
                  <c:v>613.72080000000005</c:v>
                </c:pt>
                <c:pt idx="10">
                  <c:v>830.91420000000005</c:v>
                </c:pt>
                <c:pt idx="11">
                  <c:v>885.71069999999997</c:v>
                </c:pt>
              </c:numCache>
            </c:numRef>
          </c:val>
          <c:smooth val="0"/>
          <c:extLst>
            <c:ext xmlns:c16="http://schemas.microsoft.com/office/drawing/2014/chart" uri="{C3380CC4-5D6E-409C-BE32-E72D297353CC}">
              <c16:uniqueId val="{00000012-883A-4C10-B536-654C5DB32021}"/>
            </c:ext>
          </c:extLst>
        </c:ser>
        <c:dLbls>
          <c:showLegendKey val="0"/>
          <c:showVal val="0"/>
          <c:showCatName val="0"/>
          <c:showSerName val="0"/>
          <c:showPercent val="0"/>
          <c:showBubbleSize val="0"/>
        </c:dLbls>
        <c:marker val="1"/>
        <c:smooth val="0"/>
        <c:axId val="86037632"/>
        <c:axId val="86039168"/>
      </c:lineChart>
      <c:catAx>
        <c:axId val="86037632"/>
        <c:scaling>
          <c:orientation val="minMax"/>
        </c:scaling>
        <c:delete val="0"/>
        <c:axPos val="b"/>
        <c:majorTickMark val="out"/>
        <c:minorTickMark val="none"/>
        <c:tickLblPos val="nextTo"/>
        <c:crossAx val="86039168"/>
        <c:crosses val="autoZero"/>
        <c:auto val="1"/>
        <c:lblAlgn val="ctr"/>
        <c:lblOffset val="100"/>
        <c:noMultiLvlLbl val="0"/>
      </c:catAx>
      <c:valAx>
        <c:axId val="86039168"/>
        <c:scaling>
          <c:orientation val="minMax"/>
        </c:scaling>
        <c:delete val="0"/>
        <c:axPos val="l"/>
        <c:majorGridlines/>
        <c:numFmt formatCode="_(* #,##0_);_(* \(#,##0\);_(* &quot;-&quot;_);_(@_)" sourceLinked="1"/>
        <c:majorTickMark val="out"/>
        <c:minorTickMark val="none"/>
        <c:tickLblPos val="nextTo"/>
        <c:crossAx val="8603763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85725</xdr:colOff>
      <xdr:row>1</xdr:row>
      <xdr:rowOff>38100</xdr:rowOff>
    </xdr:from>
    <xdr:to>
      <xdr:col>12</xdr:col>
      <xdr:colOff>457200</xdr:colOff>
      <xdr:row>25</xdr:row>
      <xdr:rowOff>95250</xdr:rowOff>
    </xdr:to>
    <xdr:graphicFrame macro="">
      <xdr:nvGraphicFramePr>
        <xdr:cNvPr id="2" name="차트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26</xdr:row>
      <xdr:rowOff>19050</xdr:rowOff>
    </xdr:from>
    <xdr:to>
      <xdr:col>12</xdr:col>
      <xdr:colOff>457200</xdr:colOff>
      <xdr:row>50</xdr:row>
      <xdr:rowOff>152400</xdr:rowOff>
    </xdr:to>
    <xdr:graphicFrame macro="">
      <xdr:nvGraphicFramePr>
        <xdr:cNvPr id="3" name="차트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208"/>
      <c r="B2" s="208"/>
      <c r="G2" s="48" t="s">
        <v>21</v>
      </c>
      <c r="H2" s="49"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209" t="s">
        <v>0</v>
      </c>
      <c r="B5" s="210"/>
      <c r="C5" s="50" t="s">
        <v>1</v>
      </c>
      <c r="D5" s="32" t="s">
        <v>2</v>
      </c>
      <c r="E5" s="32" t="s">
        <v>3</v>
      </c>
      <c r="F5" s="32" t="s">
        <v>4</v>
      </c>
      <c r="G5" s="41" t="s">
        <v>5</v>
      </c>
      <c r="H5" s="45" t="s">
        <v>6</v>
      </c>
      <c r="I5" s="32" t="s">
        <v>7</v>
      </c>
      <c r="J5" s="32" t="s">
        <v>8</v>
      </c>
      <c r="K5" s="32" t="s">
        <v>9</v>
      </c>
      <c r="L5" s="32" t="s">
        <v>10</v>
      </c>
      <c r="M5" s="32" t="s">
        <v>11</v>
      </c>
      <c r="N5" s="32" t="s">
        <v>12</v>
      </c>
      <c r="O5" s="33" t="s">
        <v>13</v>
      </c>
    </row>
    <row r="6" spans="1:15" ht="22.5" customHeight="1">
      <c r="A6" s="211" t="s">
        <v>16</v>
      </c>
      <c r="B6" s="51" t="s">
        <v>14</v>
      </c>
      <c r="C6" s="34">
        <v>113420</v>
      </c>
      <c r="D6" s="35">
        <v>89030</v>
      </c>
      <c r="E6" s="35">
        <v>90848</v>
      </c>
      <c r="F6" s="35">
        <v>95762</v>
      </c>
      <c r="G6" s="42">
        <v>100008</v>
      </c>
      <c r="H6" s="46">
        <v>74530</v>
      </c>
      <c r="I6" s="35">
        <v>75537</v>
      </c>
      <c r="J6" s="35">
        <v>72364</v>
      </c>
      <c r="K6" s="35">
        <v>68174</v>
      </c>
      <c r="L6" s="35">
        <v>60390</v>
      </c>
      <c r="M6" s="35">
        <v>56080</v>
      </c>
      <c r="N6" s="35">
        <v>70061</v>
      </c>
      <c r="O6" s="36">
        <f t="shared" ref="O6" si="0">SUM(C6:N6)</f>
        <v>966204</v>
      </c>
    </row>
    <row r="7" spans="1:15" ht="22.5" customHeight="1">
      <c r="A7" s="206" t="s">
        <v>17</v>
      </c>
      <c r="B7" s="7" t="s">
        <v>14</v>
      </c>
      <c r="C7" s="37"/>
      <c r="D7" s="8"/>
      <c r="E7" s="8"/>
      <c r="F7" s="8"/>
      <c r="G7" s="10"/>
      <c r="H7" s="11">
        <v>37358</v>
      </c>
      <c r="I7" s="8">
        <v>41707</v>
      </c>
      <c r="J7" s="8">
        <v>39130</v>
      </c>
      <c r="K7" s="8">
        <v>20784</v>
      </c>
      <c r="L7" s="8">
        <v>13052</v>
      </c>
      <c r="M7" s="8">
        <v>23554</v>
      </c>
      <c r="N7" s="8">
        <v>58623</v>
      </c>
      <c r="O7" s="13">
        <f t="shared" ref="O7" si="1">SUM(C7:N7)</f>
        <v>234208</v>
      </c>
    </row>
    <row r="8" spans="1:15" ht="22.5" customHeight="1">
      <c r="A8" s="206" t="s">
        <v>18</v>
      </c>
      <c r="B8" s="30" t="s">
        <v>15</v>
      </c>
      <c r="C8" s="38"/>
      <c r="D8" s="12"/>
      <c r="E8" s="12"/>
      <c r="F8" s="12"/>
      <c r="G8" s="43"/>
      <c r="H8" s="47">
        <v>366</v>
      </c>
      <c r="I8" s="12">
        <v>415</v>
      </c>
      <c r="J8" s="12">
        <v>352</v>
      </c>
      <c r="K8" s="12">
        <v>309</v>
      </c>
      <c r="L8" s="12">
        <v>294</v>
      </c>
      <c r="M8" s="12">
        <v>328</v>
      </c>
      <c r="N8" s="12">
        <v>298</v>
      </c>
      <c r="O8" s="27">
        <f>SUM(C8:N8)</f>
        <v>2362</v>
      </c>
    </row>
    <row r="9" spans="1:15" ht="22.5" customHeight="1">
      <c r="A9" s="206" t="s">
        <v>19</v>
      </c>
      <c r="B9" s="30" t="s">
        <v>15</v>
      </c>
      <c r="C9" s="39">
        <v>1031</v>
      </c>
      <c r="D9" s="21">
        <v>1029</v>
      </c>
      <c r="E9" s="21">
        <v>930</v>
      </c>
      <c r="F9" s="21">
        <v>0</v>
      </c>
      <c r="G9" s="22">
        <v>0</v>
      </c>
      <c r="H9" s="23">
        <v>524</v>
      </c>
      <c r="I9" s="21">
        <v>574</v>
      </c>
      <c r="J9" s="21">
        <v>559</v>
      </c>
      <c r="K9" s="21">
        <v>597</v>
      </c>
      <c r="L9" s="21">
        <v>678</v>
      </c>
      <c r="M9" s="21">
        <v>805</v>
      </c>
      <c r="N9" s="21">
        <v>813</v>
      </c>
      <c r="O9" s="27">
        <f t="shared" ref="O9:O10" si="2">SUM(C9:N9)</f>
        <v>7540</v>
      </c>
    </row>
    <row r="10" spans="1:15" ht="22.5" customHeight="1" thickBot="1">
      <c r="A10" s="207" t="s">
        <v>20</v>
      </c>
      <c r="B10" s="31" t="s">
        <v>15</v>
      </c>
      <c r="C10" s="40">
        <v>1018</v>
      </c>
      <c r="D10" s="28">
        <v>673</v>
      </c>
      <c r="E10" s="28">
        <v>846</v>
      </c>
      <c r="F10" s="28">
        <v>1063</v>
      </c>
      <c r="G10" s="44">
        <v>403</v>
      </c>
      <c r="H10" s="24">
        <v>735</v>
      </c>
      <c r="I10" s="28">
        <v>407</v>
      </c>
      <c r="J10" s="28">
        <v>377</v>
      </c>
      <c r="K10" s="28">
        <v>468</v>
      </c>
      <c r="L10" s="28">
        <v>302</v>
      </c>
      <c r="M10" s="28">
        <v>324</v>
      </c>
      <c r="N10" s="28">
        <v>399</v>
      </c>
      <c r="O10" s="29">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M8" sqref="M8"/>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208"/>
      <c r="B2" s="208"/>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209" t="s">
        <v>0</v>
      </c>
      <c r="B5" s="210"/>
      <c r="C5" s="52" t="s">
        <v>1</v>
      </c>
      <c r="D5" s="14" t="s">
        <v>2</v>
      </c>
      <c r="E5" s="14" t="s">
        <v>3</v>
      </c>
      <c r="F5" s="14" t="s">
        <v>4</v>
      </c>
      <c r="G5" s="14" t="s">
        <v>5</v>
      </c>
      <c r="H5" s="14" t="s">
        <v>6</v>
      </c>
      <c r="I5" s="14" t="s">
        <v>7</v>
      </c>
      <c r="J5" s="14" t="s">
        <v>8</v>
      </c>
      <c r="K5" s="14" t="s">
        <v>9</v>
      </c>
      <c r="L5" s="14" t="s">
        <v>10</v>
      </c>
      <c r="M5" s="14" t="s">
        <v>11</v>
      </c>
      <c r="N5" s="14" t="s">
        <v>12</v>
      </c>
      <c r="O5" s="26" t="s">
        <v>13</v>
      </c>
    </row>
    <row r="6" spans="1:15" ht="22.5" customHeight="1">
      <c r="A6" s="57" t="s">
        <v>23</v>
      </c>
      <c r="B6" s="56" t="s">
        <v>14</v>
      </c>
      <c r="C6" s="34">
        <v>78055</v>
      </c>
      <c r="D6" s="35">
        <v>71589</v>
      </c>
      <c r="E6" s="35">
        <v>71153</v>
      </c>
      <c r="F6" s="35">
        <v>65361</v>
      </c>
      <c r="G6" s="35">
        <v>62689</v>
      </c>
      <c r="H6" s="35">
        <v>67284</v>
      </c>
      <c r="I6" s="35">
        <v>69793</v>
      </c>
      <c r="J6" s="35">
        <v>71452</v>
      </c>
      <c r="K6" s="35">
        <v>62054</v>
      </c>
      <c r="L6" s="35">
        <v>64809</v>
      </c>
      <c r="M6" s="35">
        <v>68204</v>
      </c>
      <c r="N6" s="35">
        <v>76655</v>
      </c>
      <c r="O6" s="36">
        <f t="shared" ref="O6" si="0">SUM(C6:N6)</f>
        <v>829098</v>
      </c>
    </row>
    <row r="7" spans="1:15" ht="22.5" customHeight="1">
      <c r="A7" s="58" t="s">
        <v>17</v>
      </c>
      <c r="B7" s="17" t="s">
        <v>14</v>
      </c>
      <c r="C7" s="37">
        <v>63139</v>
      </c>
      <c r="D7" s="8">
        <v>49589</v>
      </c>
      <c r="E7" s="8">
        <v>26679</v>
      </c>
      <c r="F7" s="8">
        <v>8477</v>
      </c>
      <c r="G7" s="8">
        <v>16027</v>
      </c>
      <c r="H7" s="8">
        <v>29558</v>
      </c>
      <c r="I7" s="8">
        <v>38155</v>
      </c>
      <c r="J7" s="8">
        <v>43426</v>
      </c>
      <c r="K7" s="8">
        <v>20352</v>
      </c>
      <c r="L7" s="8">
        <v>12845</v>
      </c>
      <c r="M7" s="8">
        <v>28080</v>
      </c>
      <c r="N7" s="8">
        <v>46305</v>
      </c>
      <c r="O7" s="13">
        <f t="shared" ref="O7" si="1">SUM(C7:N7)</f>
        <v>382632</v>
      </c>
    </row>
    <row r="8" spans="1:15" ht="22.5" customHeight="1">
      <c r="A8" s="58" t="s">
        <v>18</v>
      </c>
      <c r="B8" s="19" t="s">
        <v>15</v>
      </c>
      <c r="C8" s="68">
        <v>307.16840000000002</v>
      </c>
      <c r="D8" s="60">
        <v>264.28449999999998</v>
      </c>
      <c r="E8" s="60">
        <v>340.803</v>
      </c>
      <c r="F8" s="60">
        <v>232.18450000000001</v>
      </c>
      <c r="G8" s="60">
        <v>201.29300000000001</v>
      </c>
      <c r="H8" s="60">
        <v>196.31049999999999</v>
      </c>
      <c r="I8" s="60">
        <v>224.21250000000001</v>
      </c>
      <c r="J8" s="60">
        <v>161.43299999999999</v>
      </c>
      <c r="K8" s="60">
        <v>153.46100000000001</v>
      </c>
      <c r="L8" s="60">
        <v>165.41900000000001</v>
      </c>
      <c r="M8" s="60">
        <v>181.363</v>
      </c>
      <c r="N8" s="60">
        <v>190.33150000000001</v>
      </c>
      <c r="O8" s="27">
        <f>SUM(C8:N8)</f>
        <v>2618.2638999999999</v>
      </c>
    </row>
    <row r="9" spans="1:15" ht="22.5" customHeight="1">
      <c r="A9" s="58" t="s">
        <v>19</v>
      </c>
      <c r="B9" s="19" t="s">
        <v>15</v>
      </c>
      <c r="C9" s="68">
        <v>1037.192</v>
      </c>
      <c r="D9" s="60">
        <v>964.38909999999998</v>
      </c>
      <c r="E9" s="60">
        <v>1073.2304999999999</v>
      </c>
      <c r="F9" s="60">
        <v>857.98649999999998</v>
      </c>
      <c r="G9" s="60">
        <v>811.15099999999995</v>
      </c>
      <c r="H9" s="60">
        <v>599.89300000000003</v>
      </c>
      <c r="I9" s="60">
        <v>437.46350000000001</v>
      </c>
      <c r="J9" s="60">
        <v>379.66649999999998</v>
      </c>
      <c r="K9" s="60">
        <v>350.76799999999997</v>
      </c>
      <c r="L9" s="60">
        <v>564.01900000000001</v>
      </c>
      <c r="M9" s="60">
        <v>661.67600000000004</v>
      </c>
      <c r="N9" s="60">
        <v>796.20349999999996</v>
      </c>
      <c r="O9" s="27">
        <f>SUM(C9:N9)</f>
        <v>8533.6386000000002</v>
      </c>
    </row>
    <row r="10" spans="1:15" ht="22.5" customHeight="1" thickBot="1">
      <c r="A10" s="59" t="s">
        <v>20</v>
      </c>
      <c r="B10" s="20" t="s">
        <v>15</v>
      </c>
      <c r="C10" s="53">
        <v>411</v>
      </c>
      <c r="D10" s="54">
        <v>377</v>
      </c>
      <c r="E10" s="54">
        <v>357</v>
      </c>
      <c r="F10" s="54">
        <v>321</v>
      </c>
      <c r="G10" s="54">
        <v>425</v>
      </c>
      <c r="H10" s="54">
        <v>561</v>
      </c>
      <c r="I10" s="54">
        <v>675</v>
      </c>
      <c r="J10" s="54">
        <v>1243</v>
      </c>
      <c r="K10" s="54">
        <v>362</v>
      </c>
      <c r="L10" s="54">
        <v>308</v>
      </c>
      <c r="M10" s="54">
        <v>425</v>
      </c>
      <c r="N10" s="54">
        <v>391</v>
      </c>
      <c r="O10" s="55">
        <f>SUM(C10:N10)</f>
        <v>5856</v>
      </c>
    </row>
    <row r="11" spans="1:15" ht="22.5" customHeight="1"/>
    <row r="12" spans="1:15" ht="22.5" customHeight="1"/>
    <row r="13" spans="1:15" ht="22.5" customHeight="1"/>
    <row r="14" spans="1:15" ht="22.5" customHeight="1">
      <c r="F14" s="25"/>
      <c r="I14" s="25"/>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18"/>
  <sheetViews>
    <sheetView workbookViewId="0">
      <pane xSplit="2" ySplit="5" topLeftCell="C6" activePane="bottomRight" state="frozen"/>
      <selection pane="topRight" activeCell="C1" sqref="C1"/>
      <selection pane="bottomLeft" activeCell="A6" sqref="A6"/>
      <selection pane="bottomRight" activeCell="L19" sqref="L19"/>
    </sheetView>
  </sheetViews>
  <sheetFormatPr defaultRowHeight="16.5"/>
  <cols>
    <col min="1" max="1" width="18.625" customWidth="1"/>
    <col min="2" max="2" width="17.5" customWidth="1"/>
    <col min="3" max="14" width="11.375" customWidth="1"/>
    <col min="15" max="15" width="14.625" customWidth="1"/>
    <col min="17" max="17" width="11.25" bestFit="1" customWidth="1"/>
  </cols>
  <sheetData>
    <row r="1" spans="1:17" s="3" customFormat="1" ht="25.5" customHeight="1">
      <c r="A1" s="1" t="s">
        <v>25</v>
      </c>
      <c r="B1" s="1"/>
      <c r="C1" s="2"/>
      <c r="D1" s="2"/>
      <c r="E1" s="2"/>
    </row>
    <row r="2" spans="1:17" s="3" customFormat="1" ht="21" customHeight="1" thickBot="1">
      <c r="A2" s="208"/>
      <c r="B2" s="208"/>
      <c r="C2" s="25"/>
      <c r="D2" s="25"/>
      <c r="E2" s="25"/>
      <c r="F2" s="25"/>
      <c r="G2" s="25"/>
      <c r="H2" s="25"/>
      <c r="I2" s="25"/>
      <c r="J2" s="25"/>
      <c r="K2" s="25"/>
      <c r="L2" s="25"/>
      <c r="M2" s="25"/>
      <c r="N2" s="25"/>
      <c r="O2" s="110"/>
    </row>
    <row r="3" spans="1:17"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7"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7" s="3" customFormat="1" ht="22.5" customHeight="1" thickTop="1" thickBot="1">
      <c r="A5" s="209" t="s">
        <v>0</v>
      </c>
      <c r="B5" s="210"/>
      <c r="C5" s="15" t="s">
        <v>1</v>
      </c>
      <c r="D5" s="14" t="s">
        <v>2</v>
      </c>
      <c r="E5" s="74" t="s">
        <v>3</v>
      </c>
      <c r="F5" s="94" t="s">
        <v>4</v>
      </c>
      <c r="G5" s="74" t="s">
        <v>5</v>
      </c>
      <c r="H5" s="74" t="s">
        <v>6</v>
      </c>
      <c r="I5" s="74" t="s">
        <v>7</v>
      </c>
      <c r="J5" s="74" t="s">
        <v>8</v>
      </c>
      <c r="K5" s="118" t="s">
        <v>9</v>
      </c>
      <c r="L5" s="74" t="s">
        <v>10</v>
      </c>
      <c r="M5" s="129" t="s">
        <v>11</v>
      </c>
      <c r="N5" s="84" t="s">
        <v>12</v>
      </c>
      <c r="O5" s="131" t="s">
        <v>13</v>
      </c>
    </row>
    <row r="6" spans="1:17" s="3" customFormat="1" ht="22.5" customHeight="1">
      <c r="A6" s="217" t="s">
        <v>23</v>
      </c>
      <c r="B6" s="17" t="s">
        <v>14</v>
      </c>
      <c r="C6" s="16">
        <v>78981</v>
      </c>
      <c r="D6" s="8">
        <v>73880</v>
      </c>
      <c r="E6" s="10">
        <v>74790</v>
      </c>
      <c r="F6" s="95">
        <v>64303</v>
      </c>
      <c r="G6" s="10">
        <v>60695</v>
      </c>
      <c r="H6" s="10">
        <v>65801</v>
      </c>
      <c r="I6" s="10">
        <v>84798</v>
      </c>
      <c r="J6" s="10">
        <v>106207</v>
      </c>
      <c r="K6" s="119">
        <v>99250</v>
      </c>
      <c r="L6" s="10">
        <v>86356</v>
      </c>
      <c r="M6" s="112">
        <v>85199</v>
      </c>
      <c r="N6" s="85">
        <v>89202</v>
      </c>
      <c r="O6" s="132">
        <f t="shared" ref="O6" si="0">SUM(C6:N6)</f>
        <v>969462</v>
      </c>
      <c r="Q6" s="25">
        <f>SUM(C6:I6)</f>
        <v>503248</v>
      </c>
    </row>
    <row r="7" spans="1:17" s="3" customFormat="1" ht="22.5" customHeight="1" thickBot="1">
      <c r="A7" s="211"/>
      <c r="B7" s="17" t="s">
        <v>24</v>
      </c>
      <c r="C7" s="64">
        <f>C6/'2016년도'!C6</f>
        <v>1.0118634296329512</v>
      </c>
      <c r="D7" s="64">
        <f>D6/'2016년도'!D6</f>
        <v>1.0320021232312226</v>
      </c>
      <c r="E7" s="75">
        <f>E6/'2016년도'!E6</f>
        <v>1.0511152024510562</v>
      </c>
      <c r="F7" s="96">
        <f>F6/'2016년도'!F6</f>
        <v>0.98381297715763227</v>
      </c>
      <c r="G7" s="105">
        <f>G6/'2016년도'!G6</f>
        <v>0.96819218682703501</v>
      </c>
      <c r="H7" s="105">
        <f>H6/'2016년도'!H6</f>
        <v>0.9779590987456156</v>
      </c>
      <c r="I7" s="105">
        <f>I6/'2016년도'!I6</f>
        <v>1.2149929075981831</v>
      </c>
      <c r="J7" s="105">
        <f>J6/'2016년도'!J6</f>
        <v>1.4864104573699826</v>
      </c>
      <c r="K7" s="120">
        <f>K6/'2016년도'!K6</f>
        <v>1.5994134141231831</v>
      </c>
      <c r="L7" s="105">
        <f>L6/'2016년도'!L6</f>
        <v>1.3324692558132358</v>
      </c>
      <c r="M7" s="142">
        <f>M6/'2016년도'!M6</f>
        <v>1.2491789337868746</v>
      </c>
      <c r="N7" s="86">
        <f>N6/'2016년도'!N6</f>
        <v>1.1636814297827931</v>
      </c>
      <c r="O7" s="133">
        <f>O6/'2016년도'!O6</f>
        <v>1.1692972362736371</v>
      </c>
    </row>
    <row r="8" spans="1:17" s="3" customFormat="1" ht="22.5" customHeight="1" thickTop="1" thickBot="1">
      <c r="A8" s="214" t="s">
        <v>17</v>
      </c>
      <c r="B8" s="69" t="s">
        <v>14</v>
      </c>
      <c r="C8" s="70">
        <v>59333</v>
      </c>
      <c r="D8" s="71">
        <v>49656</v>
      </c>
      <c r="E8" s="76">
        <v>31934</v>
      </c>
      <c r="F8" s="97">
        <v>14827</v>
      </c>
      <c r="G8" s="76">
        <v>18327</v>
      </c>
      <c r="H8" s="76">
        <v>29295</v>
      </c>
      <c r="I8" s="76">
        <v>40790</v>
      </c>
      <c r="J8" s="76">
        <v>47371</v>
      </c>
      <c r="K8" s="121">
        <v>24466</v>
      </c>
      <c r="L8" s="76">
        <v>13474</v>
      </c>
      <c r="M8" s="144">
        <v>31191</v>
      </c>
      <c r="N8" s="141">
        <v>67094</v>
      </c>
      <c r="O8" s="134">
        <f t="shared" ref="O8" si="1">SUM(C8:N8)</f>
        <v>427758</v>
      </c>
      <c r="Q8" s="3">
        <f>SUM(C8:I8)</f>
        <v>244162</v>
      </c>
    </row>
    <row r="9" spans="1:17" s="3" customFormat="1" ht="22.5" customHeight="1" thickTop="1">
      <c r="A9" s="215"/>
      <c r="B9" s="69" t="s">
        <v>24</v>
      </c>
      <c r="C9" s="72">
        <f>C8/'2016년도'!C7</f>
        <v>0.93972029965631387</v>
      </c>
      <c r="D9" s="72">
        <f>D8/'2016년도'!D7</f>
        <v>1.0013511060920768</v>
      </c>
      <c r="E9" s="77">
        <f>E8/'2016년도'!E7</f>
        <v>1.1969714007271637</v>
      </c>
      <c r="F9" s="98">
        <f>F8/'2016년도'!F7</f>
        <v>1.7490857614722188</v>
      </c>
      <c r="G9" s="106">
        <f>G8/'2016년도'!G7</f>
        <v>1.1435078305359705</v>
      </c>
      <c r="H9" s="106">
        <f>H8/'2016년도'!H7</f>
        <v>0.99110223966438871</v>
      </c>
      <c r="I9" s="106">
        <f>I8/'2016년도'!I7</f>
        <v>1.0690604114794915</v>
      </c>
      <c r="J9" s="106">
        <f>J8/'2016년도'!J7</f>
        <v>1.090844194722056</v>
      </c>
      <c r="K9" s="122">
        <f>K8/'2016년도'!K7</f>
        <v>1.2021422955974843</v>
      </c>
      <c r="L9" s="106">
        <f>L8/'2016년도'!L7</f>
        <v>1.0489684702218762</v>
      </c>
      <c r="M9" s="143">
        <f>M8/'2016년도'!M7</f>
        <v>1.1107905982905983</v>
      </c>
      <c r="N9" s="87">
        <f>N8/'2016년도'!N7</f>
        <v>1.4489579958967713</v>
      </c>
      <c r="O9" s="135">
        <f>O8/'2016년도'!O7</f>
        <v>1.1179357711848461</v>
      </c>
    </row>
    <row r="10" spans="1:17" s="3" customFormat="1" ht="22.5" customHeight="1">
      <c r="A10" s="212" t="s">
        <v>18</v>
      </c>
      <c r="B10" s="19" t="s">
        <v>15</v>
      </c>
      <c r="C10" s="182">
        <v>212.25450000000001</v>
      </c>
      <c r="D10" s="183">
        <v>195.31399999999999</v>
      </c>
      <c r="E10" s="184">
        <v>227.15639999999999</v>
      </c>
      <c r="F10" s="185">
        <v>195.2748</v>
      </c>
      <c r="G10" s="184">
        <v>139.482</v>
      </c>
      <c r="H10" s="184">
        <v>193.28219999999999</v>
      </c>
      <c r="I10" s="78">
        <v>231.14160000000001</v>
      </c>
      <c r="J10" s="78">
        <v>488.18700000000001</v>
      </c>
      <c r="K10" s="123">
        <v>404.49779999999998</v>
      </c>
      <c r="L10" s="78">
        <v>314.83080000000001</v>
      </c>
      <c r="M10" s="113">
        <v>507.11669999999998</v>
      </c>
      <c r="N10" s="88">
        <v>406.49040000000002</v>
      </c>
      <c r="O10" s="136">
        <f>SUM(C10:N10)</f>
        <v>3515.0282000000002</v>
      </c>
      <c r="Q10" s="3">
        <f>SUM(C10:I10)</f>
        <v>1393.9054999999998</v>
      </c>
    </row>
    <row r="11" spans="1:17" s="3" customFormat="1" ht="22.5" customHeight="1">
      <c r="A11" s="216"/>
      <c r="B11" s="17" t="s">
        <v>24</v>
      </c>
      <c r="C11" s="65">
        <f>C10/'2016년도'!C8</f>
        <v>0.69100369699487318</v>
      </c>
      <c r="D11" s="65">
        <f>D10/'2016년도'!D8</f>
        <v>0.73902934148616362</v>
      </c>
      <c r="E11" s="79">
        <f>E10/'2016년도'!E8</f>
        <v>0.66653286502759657</v>
      </c>
      <c r="F11" s="100">
        <f>F10/'2016년도'!F8</f>
        <v>0.84103288548546518</v>
      </c>
      <c r="G11" s="107">
        <f>G10/'2016년도'!G8</f>
        <v>0.69293020621680834</v>
      </c>
      <c r="H11" s="107">
        <f>H10/'2016년도'!H8</f>
        <v>0.98457392752807416</v>
      </c>
      <c r="I11" s="107">
        <f>I10/'2016년도'!I8</f>
        <v>1.030904164576016</v>
      </c>
      <c r="J11" s="107">
        <f>J10/'2016년도'!J8</f>
        <v>3.0240842950326146</v>
      </c>
      <c r="K11" s="124">
        <f>K10/'2016년도'!K8</f>
        <v>2.6358345117000406</v>
      </c>
      <c r="L11" s="107">
        <f>L10/'2016년도'!L8</f>
        <v>1.9032323977294023</v>
      </c>
      <c r="M11" s="114">
        <f>M10/'2016년도'!M8</f>
        <v>2.7961419914756593</v>
      </c>
      <c r="N11" s="89">
        <f>N10/'2016년도'!N8</f>
        <v>2.1356969287795242</v>
      </c>
      <c r="O11" s="137">
        <f>O10/'2016년도'!O8</f>
        <v>1.3425034046415261</v>
      </c>
    </row>
    <row r="12" spans="1:17" s="3" customFormat="1" ht="22.5" customHeight="1">
      <c r="A12" s="214" t="s">
        <v>19</v>
      </c>
      <c r="B12" s="69" t="s">
        <v>15</v>
      </c>
      <c r="C12" s="186">
        <v>877.91650000000004</v>
      </c>
      <c r="D12" s="187">
        <v>978.56299999999999</v>
      </c>
      <c r="E12" s="188">
        <v>998.29259999999999</v>
      </c>
      <c r="F12" s="189">
        <v>850.84019999999998</v>
      </c>
      <c r="G12" s="188">
        <v>727.29899999999998</v>
      </c>
      <c r="H12" s="188">
        <v>696.41369999999995</v>
      </c>
      <c r="I12" s="80">
        <v>552.94650000000001</v>
      </c>
      <c r="J12" s="80">
        <v>596.78369999999995</v>
      </c>
      <c r="K12" s="125">
        <v>628.6653</v>
      </c>
      <c r="L12" s="80">
        <v>613.72080000000005</v>
      </c>
      <c r="M12" s="115">
        <v>830.91420000000005</v>
      </c>
      <c r="N12" s="90">
        <v>885.71069999999997</v>
      </c>
      <c r="O12" s="134">
        <f>SUM(C12:N12)</f>
        <v>9238.0661999999993</v>
      </c>
      <c r="Q12" s="3">
        <f>SUM(C12:I12)</f>
        <v>5682.2714999999998</v>
      </c>
    </row>
    <row r="13" spans="1:17" s="3" customFormat="1" ht="22.5" customHeight="1">
      <c r="A13" s="215"/>
      <c r="B13" s="69" t="s">
        <v>24</v>
      </c>
      <c r="C13" s="73">
        <f>C12/'2016년도'!C9</f>
        <v>0.84643585758470952</v>
      </c>
      <c r="D13" s="73">
        <f>D12/'2016년도'!D9</f>
        <v>1.0146972834927313</v>
      </c>
      <c r="E13" s="81">
        <f>E12/'2016년도'!E9</f>
        <v>0.93017539102737024</v>
      </c>
      <c r="F13" s="102">
        <f>F12/'2016년도'!F9</f>
        <v>0.99167084796788763</v>
      </c>
      <c r="G13" s="108">
        <f>G12/'2016년도'!G9</f>
        <v>0.89662590565751632</v>
      </c>
      <c r="H13" s="108">
        <f>H12/'2016년도'!H9</f>
        <v>1.1608965265472342</v>
      </c>
      <c r="I13" s="108">
        <f>I12/'2016년도'!I9</f>
        <v>1.2639831665956132</v>
      </c>
      <c r="J13" s="108">
        <f>J12/'2016년도'!J9</f>
        <v>1.5718629376044502</v>
      </c>
      <c r="K13" s="126">
        <f>K12/'2016년도'!K9</f>
        <v>1.7922538543994893</v>
      </c>
      <c r="L13" s="108">
        <f>L12/'2016년도'!L9</f>
        <v>1.088120790257066</v>
      </c>
      <c r="M13" s="116">
        <f>M12/'2016년도'!M9</f>
        <v>1.2557720092613303</v>
      </c>
      <c r="N13" s="91">
        <f>N12/'2016년도'!N9</f>
        <v>1.1124174912569462</v>
      </c>
      <c r="O13" s="138">
        <f>O12/'2016년도'!O9</f>
        <v>1.0825471563794604</v>
      </c>
    </row>
    <row r="14" spans="1:17" s="3" customFormat="1" ht="22.5" customHeight="1">
      <c r="A14" s="212" t="s">
        <v>20</v>
      </c>
      <c r="B14" s="61" t="s">
        <v>15</v>
      </c>
      <c r="C14" s="62">
        <v>294</v>
      </c>
      <c r="D14" s="63">
        <v>350</v>
      </c>
      <c r="E14" s="82">
        <v>389</v>
      </c>
      <c r="F14" s="103">
        <v>549</v>
      </c>
      <c r="G14" s="82">
        <v>996</v>
      </c>
      <c r="H14" s="82">
        <v>1111</v>
      </c>
      <c r="I14" s="82">
        <v>421</v>
      </c>
      <c r="J14" s="82">
        <v>523</v>
      </c>
      <c r="K14" s="127">
        <v>454</v>
      </c>
      <c r="L14" s="82">
        <v>271</v>
      </c>
      <c r="M14" s="117">
        <v>535</v>
      </c>
      <c r="N14" s="92">
        <v>390</v>
      </c>
      <c r="O14" s="139">
        <f>SUM(C14:N14)</f>
        <v>6283</v>
      </c>
      <c r="Q14" s="3">
        <f>SUM(C14:I14)</f>
        <v>4110</v>
      </c>
    </row>
    <row r="15" spans="1:17" ht="22.5" customHeight="1" thickBot="1">
      <c r="A15" s="213"/>
      <c r="B15" s="18" t="s">
        <v>24</v>
      </c>
      <c r="C15" s="66">
        <f>C14/'2016년도'!C10</f>
        <v>0.71532846715328469</v>
      </c>
      <c r="D15" s="67">
        <f>D14/'2016년도'!D10</f>
        <v>0.92838196286472152</v>
      </c>
      <c r="E15" s="83">
        <f>E14/'2016년도'!E10</f>
        <v>1.0896358543417366</v>
      </c>
      <c r="F15" s="104">
        <f>F14/'2016년도'!F10</f>
        <v>1.7102803738317758</v>
      </c>
      <c r="G15" s="83">
        <f>G14/'2016년도'!G10</f>
        <v>2.3435294117647061</v>
      </c>
      <c r="H15" s="83">
        <f>H14/'2016년도'!H10</f>
        <v>1.9803921568627452</v>
      </c>
      <c r="I15" s="83">
        <f>I14/'2016년도'!I10</f>
        <v>0.62370370370370365</v>
      </c>
      <c r="J15" s="83">
        <f>J14/'2016년도'!J10</f>
        <v>0.42075623491552694</v>
      </c>
      <c r="K15" s="128">
        <f>K14/'2016년도'!K10</f>
        <v>1.2541436464088398</v>
      </c>
      <c r="L15" s="83">
        <f>L14/'2016년도'!L10</f>
        <v>0.87987012987012991</v>
      </c>
      <c r="M15" s="130">
        <f>M14/'2016년도'!M10</f>
        <v>1.2588235294117647</v>
      </c>
      <c r="N15" s="93">
        <f>N14/'2016년도'!N10</f>
        <v>0.99744245524296671</v>
      </c>
      <c r="O15" s="140">
        <f>O14/'2016년도'!O10</f>
        <v>1.0729166666666667</v>
      </c>
    </row>
    <row r="16" spans="1:17">
      <c r="C16" s="109"/>
      <c r="D16" s="109"/>
      <c r="E16" s="109"/>
      <c r="F16" s="109"/>
      <c r="G16" s="109"/>
      <c r="H16" s="109"/>
      <c r="I16" s="109"/>
      <c r="J16" s="109"/>
      <c r="K16" s="109"/>
      <c r="L16" s="109"/>
      <c r="M16" s="109"/>
      <c r="N16" s="109"/>
      <c r="O16" s="109"/>
    </row>
    <row r="18" spans="3:14">
      <c r="C18" s="111"/>
      <c r="D18" s="111"/>
      <c r="E18" s="111"/>
      <c r="F18" s="111"/>
      <c r="G18" s="111"/>
      <c r="H18" s="111"/>
      <c r="I18" s="111"/>
      <c r="J18" s="111"/>
      <c r="K18" s="111"/>
      <c r="L18" s="111"/>
      <c r="M18" s="111"/>
      <c r="N18" s="111"/>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tabSelected="1" workbookViewId="0">
      <selection activeCell="N20" sqref="N20"/>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28</v>
      </c>
      <c r="B1" s="1"/>
      <c r="C1" s="2"/>
      <c r="D1" s="2"/>
      <c r="E1" s="2"/>
    </row>
    <row r="2" spans="1:19" s="3" customFormat="1" ht="21" customHeight="1" thickBot="1">
      <c r="A2" s="208"/>
      <c r="B2" s="208"/>
      <c r="C2" s="25"/>
      <c r="D2" s="25"/>
      <c r="E2" s="25"/>
      <c r="F2" s="25"/>
      <c r="G2" s="25"/>
      <c r="H2" s="25"/>
      <c r="I2" s="25"/>
      <c r="J2" s="25"/>
      <c r="K2" s="25"/>
      <c r="L2" s="25"/>
      <c r="M2" s="25"/>
      <c r="N2" s="25"/>
      <c r="O2" s="110"/>
      <c r="P2" s="110"/>
      <c r="Q2" s="110"/>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209" t="s">
        <v>0</v>
      </c>
      <c r="B5" s="218"/>
      <c r="C5" s="169" t="s">
        <v>1</v>
      </c>
      <c r="D5" s="74" t="s">
        <v>2</v>
      </c>
      <c r="E5" s="94" t="s">
        <v>3</v>
      </c>
      <c r="F5" s="94" t="s">
        <v>4</v>
      </c>
      <c r="G5" s="74" t="s">
        <v>5</v>
      </c>
      <c r="H5" s="74" t="s">
        <v>6</v>
      </c>
      <c r="I5" s="74" t="s">
        <v>7</v>
      </c>
      <c r="J5" s="94" t="s">
        <v>8</v>
      </c>
      <c r="K5" s="200" t="s">
        <v>9</v>
      </c>
      <c r="L5" s="84" t="s">
        <v>10</v>
      </c>
      <c r="M5" s="197" t="s">
        <v>11</v>
      </c>
      <c r="N5" s="145" t="s">
        <v>12</v>
      </c>
      <c r="O5" s="131" t="s">
        <v>13</v>
      </c>
      <c r="P5" s="192"/>
      <c r="Q5" s="192"/>
    </row>
    <row r="6" spans="1:19" s="3" customFormat="1" ht="22.5" customHeight="1">
      <c r="A6" s="217" t="s">
        <v>23</v>
      </c>
      <c r="B6" s="7" t="s">
        <v>14</v>
      </c>
      <c r="C6" s="170">
        <v>98677</v>
      </c>
      <c r="D6" s="10">
        <v>81062</v>
      </c>
      <c r="E6" s="95">
        <v>77287</v>
      </c>
      <c r="F6" s="95">
        <v>69355</v>
      </c>
      <c r="G6" s="10">
        <v>72606</v>
      </c>
      <c r="H6" s="10">
        <v>71488</v>
      </c>
      <c r="I6" s="10">
        <v>76568</v>
      </c>
      <c r="J6" s="95">
        <v>74233</v>
      </c>
      <c r="K6" s="112">
        <v>62700</v>
      </c>
      <c r="L6" s="85">
        <v>68345</v>
      </c>
      <c r="M6" s="198">
        <v>0</v>
      </c>
      <c r="N6" s="146">
        <v>0</v>
      </c>
      <c r="O6" s="132">
        <f t="shared" ref="O6" si="0">SUM(C6:N6)</f>
        <v>752321</v>
      </c>
      <c r="P6" s="190"/>
      <c r="Q6" s="190"/>
      <c r="S6" s="25">
        <f>SUM('2017년도'!C6:L6)</f>
        <v>795061</v>
      </c>
    </row>
    <row r="7" spans="1:19" s="3" customFormat="1" ht="22.5" customHeight="1">
      <c r="A7" s="211"/>
      <c r="B7" s="7" t="s">
        <v>24</v>
      </c>
      <c r="C7" s="171">
        <f>C6/'2017년도'!C6</f>
        <v>1.2493764323065042</v>
      </c>
      <c r="D7" s="105">
        <f>D6/'2017년도'!D6</f>
        <v>1.0972116946399566</v>
      </c>
      <c r="E7" s="96">
        <f>E6/'2017년도'!E6</f>
        <v>1.0333868164193074</v>
      </c>
      <c r="F7" s="96">
        <f>F6/'2017년도'!F6</f>
        <v>1.0785655412655708</v>
      </c>
      <c r="G7" s="105">
        <f>G6/'2017년도'!G6</f>
        <v>1.1962435126451931</v>
      </c>
      <c r="H7" s="105">
        <f>H6/'2017년도'!H6</f>
        <v>1.0864272579444081</v>
      </c>
      <c r="I7" s="105">
        <f>I6/'2017년도'!I6</f>
        <v>0.90294582419396685</v>
      </c>
      <c r="J7" s="96">
        <f>J6/'2017년도'!J6</f>
        <v>0.69894639713013262</v>
      </c>
      <c r="K7" s="201">
        <f>K6/'2017년도'!K6</f>
        <v>0.63173803526448358</v>
      </c>
      <c r="L7" s="86">
        <f>L6/'2017년도'!L6</f>
        <v>0.79143313724581965</v>
      </c>
      <c r="M7" s="161">
        <f>M6/'2017년도'!M6</f>
        <v>0</v>
      </c>
      <c r="N7" s="147">
        <f>N6/'2017년도'!N6</f>
        <v>0</v>
      </c>
      <c r="O7" s="133">
        <f>O6/S6</f>
        <v>0.94624311845254638</v>
      </c>
      <c r="P7" s="191"/>
      <c r="Q7" s="191"/>
      <c r="S7" s="25">
        <f>SUM('2017년도'!C7:K7)</f>
        <v>10.32576179713686</v>
      </c>
    </row>
    <row r="8" spans="1:19" s="3" customFormat="1" ht="22.5" customHeight="1">
      <c r="A8" s="214" t="s">
        <v>17</v>
      </c>
      <c r="B8" s="156" t="s">
        <v>14</v>
      </c>
      <c r="C8" s="172">
        <v>76699</v>
      </c>
      <c r="D8" s="76">
        <v>63336</v>
      </c>
      <c r="E8" s="97">
        <v>26827</v>
      </c>
      <c r="F8" s="97">
        <v>9451</v>
      </c>
      <c r="G8" s="76">
        <v>13310</v>
      </c>
      <c r="H8" s="76">
        <v>29890</v>
      </c>
      <c r="I8" s="76">
        <v>42792</v>
      </c>
      <c r="J8" s="97">
        <v>46819</v>
      </c>
      <c r="K8" s="202">
        <v>18302</v>
      </c>
      <c r="L8" s="159">
        <v>11361</v>
      </c>
      <c r="M8" s="199">
        <v>0</v>
      </c>
      <c r="N8" s="148">
        <v>0</v>
      </c>
      <c r="O8" s="134">
        <f t="shared" ref="O8" si="1">SUM(C8:N8)</f>
        <v>338787</v>
      </c>
      <c r="P8" s="193" t="s">
        <v>29</v>
      </c>
      <c r="Q8" s="193"/>
      <c r="S8" s="25">
        <f>SUM('2017년도'!C8:L8)</f>
        <v>329473</v>
      </c>
    </row>
    <row r="9" spans="1:19" s="3" customFormat="1" ht="22.5" customHeight="1">
      <c r="A9" s="215"/>
      <c r="B9" s="156" t="s">
        <v>24</v>
      </c>
      <c r="C9" s="173">
        <f>C8/'2017년도'!C8</f>
        <v>1.2926870375676267</v>
      </c>
      <c r="D9" s="106">
        <f>D8/'2017년도'!D8</f>
        <v>1.2754954084098598</v>
      </c>
      <c r="E9" s="98">
        <f>E8/'2017년도'!E8</f>
        <v>0.84007640759065572</v>
      </c>
      <c r="F9" s="98">
        <f>F8/'2017년도'!F8</f>
        <v>0.63741822351116206</v>
      </c>
      <c r="G9" s="106">
        <f>G8/'2017년도'!G8</f>
        <v>0.72625088666994053</v>
      </c>
      <c r="H9" s="106">
        <f>H8/'2017년도'!H8</f>
        <v>1.020310633213859</v>
      </c>
      <c r="I9" s="106">
        <f>I8/'2017년도'!I8</f>
        <v>1.0490806570237803</v>
      </c>
      <c r="J9" s="98">
        <f>J8/'2017년도'!J8</f>
        <v>0.98834730109138502</v>
      </c>
      <c r="K9" s="203">
        <f>K8/'2017년도'!K8</f>
        <v>0.74805853020518265</v>
      </c>
      <c r="L9" s="87">
        <f>L8/'2017년도'!L8</f>
        <v>0.84317945673148287</v>
      </c>
      <c r="M9" s="162">
        <f>M8/'2017년도'!M8</f>
        <v>0</v>
      </c>
      <c r="N9" s="149">
        <f>N8/'2017년도'!N8</f>
        <v>0</v>
      </c>
      <c r="O9" s="135">
        <f>O8/S8</f>
        <v>1.0282693877798788</v>
      </c>
      <c r="P9" s="191"/>
      <c r="Q9" s="191"/>
      <c r="S9" s="25">
        <f>SUM('2017년도'!C9:K9)</f>
        <v>10.383785539947164</v>
      </c>
    </row>
    <row r="10" spans="1:19" s="3" customFormat="1" ht="22.5" customHeight="1">
      <c r="A10" s="212" t="s">
        <v>18</v>
      </c>
      <c r="B10" s="30" t="s">
        <v>15</v>
      </c>
      <c r="C10" s="174">
        <v>467.2647</v>
      </c>
      <c r="D10" s="78">
        <v>340.7346</v>
      </c>
      <c r="E10" s="99">
        <v>437.50740000000002</v>
      </c>
      <c r="F10" s="99">
        <v>435.51420000000002</v>
      </c>
      <c r="G10" s="78">
        <v>343.827</v>
      </c>
      <c r="H10" s="78">
        <v>378.70800000000003</v>
      </c>
      <c r="I10" s="78">
        <v>286.02420000000001</v>
      </c>
      <c r="J10" s="99">
        <v>264.09899999999999</v>
      </c>
      <c r="K10" s="113">
        <v>225.23159999999999</v>
      </c>
      <c r="L10" s="88">
        <v>312.93239999999997</v>
      </c>
      <c r="M10" s="163">
        <v>0</v>
      </c>
      <c r="N10" s="150">
        <v>0</v>
      </c>
      <c r="O10" s="136">
        <f>SUM(C10:N10)</f>
        <v>3491.8431</v>
      </c>
      <c r="P10" s="193"/>
      <c r="Q10" s="193"/>
      <c r="S10" s="25">
        <f>SUM('2017년도'!C10:L10)</f>
        <v>2601.4211</v>
      </c>
    </row>
    <row r="11" spans="1:19" s="3" customFormat="1" ht="22.5" customHeight="1">
      <c r="A11" s="216"/>
      <c r="B11" s="7" t="s">
        <v>24</v>
      </c>
      <c r="C11" s="175">
        <f>C10/'2017년도'!C10</f>
        <v>2.2014360119573437</v>
      </c>
      <c r="D11" s="107">
        <f>D10/'2017년도'!D10</f>
        <v>1.7445477538732503</v>
      </c>
      <c r="E11" s="100">
        <f>E10/'2017년도'!E10</f>
        <v>1.9260183732441614</v>
      </c>
      <c r="F11" s="100">
        <f>F10/'2017년도'!F10</f>
        <v>2.2302631983235934</v>
      </c>
      <c r="G11" s="107">
        <f>G10/'2017년도'!G10</f>
        <v>2.4650277455155503</v>
      </c>
      <c r="H11" s="107">
        <f>H10/'2017년도'!H10</f>
        <v>1.9593526977652367</v>
      </c>
      <c r="I11" s="107">
        <f>I10/'2017년도'!I10</f>
        <v>1.2374414644529588</v>
      </c>
      <c r="J11" s="100">
        <f>J10/'2017년도'!J10</f>
        <v>0.54097917396407524</v>
      </c>
      <c r="K11" s="114">
        <f>K10/'2017년도'!K10</f>
        <v>0.55681786155573654</v>
      </c>
      <c r="L11" s="89">
        <f>L10/'2017년도'!L10</f>
        <v>0.99397009441261774</v>
      </c>
      <c r="M11" s="164">
        <f>M10/'2017년도'!M10</f>
        <v>0</v>
      </c>
      <c r="N11" s="151">
        <f>N10/'2017년도'!N10</f>
        <v>0</v>
      </c>
      <c r="O11" s="137">
        <f>O10/S10</f>
        <v>1.3422829160569199</v>
      </c>
      <c r="P11" s="191"/>
      <c r="Q11" s="191"/>
      <c r="S11" s="25">
        <f>SUM('2017년도'!C11:K11)</f>
        <v>11.30592589404765</v>
      </c>
    </row>
    <row r="12" spans="1:19" s="3" customFormat="1" ht="22.5" customHeight="1">
      <c r="A12" s="214" t="s">
        <v>19</v>
      </c>
      <c r="B12" s="156" t="s">
        <v>15</v>
      </c>
      <c r="C12" s="176">
        <v>1211.5008</v>
      </c>
      <c r="D12" s="80">
        <v>1042.1297999999999</v>
      </c>
      <c r="E12" s="101">
        <v>1225.818</v>
      </c>
      <c r="F12" s="101">
        <v>1105.2293999999999</v>
      </c>
      <c r="G12" s="80">
        <v>826.18140000000005</v>
      </c>
      <c r="H12" s="80">
        <v>735.49080000000004</v>
      </c>
      <c r="I12" s="80">
        <v>609.91920000000005</v>
      </c>
      <c r="J12" s="101">
        <v>565.07219999999995</v>
      </c>
      <c r="K12" s="115">
        <v>547.13340000000005</v>
      </c>
      <c r="L12" s="90">
        <v>747.45</v>
      </c>
      <c r="M12" s="165">
        <v>0</v>
      </c>
      <c r="N12" s="152">
        <v>0</v>
      </c>
      <c r="O12" s="134">
        <f>SUM(C12:N12)</f>
        <v>8615.9250000000011</v>
      </c>
      <c r="P12" s="193"/>
      <c r="Q12" s="193"/>
      <c r="S12" s="25">
        <f>SUM('2017년도'!C12:L12)</f>
        <v>7521.4412999999995</v>
      </c>
    </row>
    <row r="13" spans="1:19" s="3" customFormat="1" ht="22.5" customHeight="1">
      <c r="A13" s="215"/>
      <c r="B13" s="156" t="s">
        <v>24</v>
      </c>
      <c r="C13" s="177">
        <f>C12/'2017년도'!C12</f>
        <v>1.3799726967200183</v>
      </c>
      <c r="D13" s="108">
        <f>D12/'2017년도'!D12</f>
        <v>1.0649593332263738</v>
      </c>
      <c r="E13" s="102">
        <f>E12/'2017년도'!E12</f>
        <v>1.2279145412877948</v>
      </c>
      <c r="F13" s="102">
        <f>F12/'2017년도'!F12</f>
        <v>1.2989858730229249</v>
      </c>
      <c r="G13" s="108">
        <f>G12/'2017년도'!G12</f>
        <v>1.1359583885032154</v>
      </c>
      <c r="H13" s="108">
        <f>H12/'2017년도'!H12</f>
        <v>1.0561119058973139</v>
      </c>
      <c r="I13" s="108">
        <f>I12/'2017년도'!I12</f>
        <v>1.1030347420591324</v>
      </c>
      <c r="J13" s="102">
        <f>J12/'2017년도'!J12</f>
        <v>0.94686265727431895</v>
      </c>
      <c r="K13" s="116">
        <f>K12/'2017년도'!K12</f>
        <v>0.87030952718401999</v>
      </c>
      <c r="L13" s="91">
        <f>L12/'2017년도'!L12</f>
        <v>1.2178990837527424</v>
      </c>
      <c r="M13" s="166">
        <f>M12/'2017년도'!M12</f>
        <v>0</v>
      </c>
      <c r="N13" s="153">
        <f>N12/'2017년도'!N12</f>
        <v>0</v>
      </c>
      <c r="O13" s="138">
        <f>O12/S12</f>
        <v>1.145515155452985</v>
      </c>
      <c r="P13" s="191"/>
      <c r="Q13" s="191"/>
      <c r="S13" s="25">
        <f>SUM('2017년도'!C13:K13)</f>
        <v>10.468601770877001</v>
      </c>
    </row>
    <row r="14" spans="1:19" s="3" customFormat="1" ht="22.5" customHeight="1">
      <c r="A14" s="212" t="s">
        <v>20</v>
      </c>
      <c r="B14" s="157" t="s">
        <v>15</v>
      </c>
      <c r="C14" s="178">
        <v>499</v>
      </c>
      <c r="D14" s="180">
        <v>336</v>
      </c>
      <c r="E14" s="181">
        <v>481</v>
      </c>
      <c r="F14" s="181">
        <v>675</v>
      </c>
      <c r="G14" s="180">
        <v>440</v>
      </c>
      <c r="H14" s="180">
        <v>925</v>
      </c>
      <c r="I14" s="180">
        <v>647</v>
      </c>
      <c r="J14" s="181">
        <v>1571</v>
      </c>
      <c r="K14" s="204">
        <v>354</v>
      </c>
      <c r="L14" s="160">
        <v>491</v>
      </c>
      <c r="M14" s="167">
        <v>0</v>
      </c>
      <c r="N14" s="155">
        <v>0</v>
      </c>
      <c r="O14" s="139">
        <f>SUM(C14:N14)</f>
        <v>6419</v>
      </c>
      <c r="P14" s="193"/>
      <c r="Q14" s="193"/>
      <c r="S14" s="25">
        <f>SUM('2017년도'!C14:L14)</f>
        <v>5358</v>
      </c>
    </row>
    <row r="15" spans="1:19" ht="22.5" customHeight="1" thickBot="1">
      <c r="A15" s="213"/>
      <c r="B15" s="158" t="s">
        <v>24</v>
      </c>
      <c r="C15" s="179">
        <f>C14/'2017년도'!C14</f>
        <v>1.6972789115646258</v>
      </c>
      <c r="D15" s="83">
        <f>D14/'2017년도'!D14</f>
        <v>0.96</v>
      </c>
      <c r="E15" s="104">
        <f>E14/'2017년도'!E14</f>
        <v>1.236503856041131</v>
      </c>
      <c r="F15" s="104">
        <f>F14/'2017년도'!F14</f>
        <v>1.2295081967213115</v>
      </c>
      <c r="G15" s="83">
        <f>G14/'2017년도'!G14</f>
        <v>0.44176706827309237</v>
      </c>
      <c r="H15" s="83">
        <f>H14/'2017년도'!H14</f>
        <v>0.83258325832583258</v>
      </c>
      <c r="I15" s="83">
        <f>I14/'2017년도'!I14</f>
        <v>1.5368171021377672</v>
      </c>
      <c r="J15" s="104">
        <f>J14/'2017년도'!J14</f>
        <v>3.0038240917782026</v>
      </c>
      <c r="K15" s="205">
        <f>K14/'2017년도'!K14</f>
        <v>0.77973568281938321</v>
      </c>
      <c r="L15" s="93">
        <f>L14/'2017년도'!L14</f>
        <v>1.8118081180811809</v>
      </c>
      <c r="M15" s="168">
        <f>M14/'2017년도'!M14</f>
        <v>0</v>
      </c>
      <c r="N15" s="154">
        <f>N14/'2017년도'!N14</f>
        <v>0</v>
      </c>
      <c r="O15" s="140">
        <f>O14/S14</f>
        <v>1.1980216498693543</v>
      </c>
      <c r="P15" s="194"/>
      <c r="Q15" s="194"/>
      <c r="S15" s="25">
        <f>SUM('2017년도'!C15:K15)</f>
        <v>11.066151811847041</v>
      </c>
    </row>
    <row r="16" spans="1:19">
      <c r="C16" s="109"/>
      <c r="D16" s="109"/>
      <c r="E16" s="109"/>
      <c r="F16" s="109"/>
      <c r="G16" s="109"/>
      <c r="H16" s="109"/>
      <c r="I16" s="109"/>
      <c r="J16" s="109"/>
      <c r="K16" s="109"/>
      <c r="L16" s="109"/>
      <c r="M16" s="109"/>
      <c r="N16" s="109"/>
      <c r="O16" s="109"/>
      <c r="P16" s="195"/>
      <c r="Q16" s="195"/>
    </row>
    <row r="17" spans="3:17">
      <c r="P17" s="196"/>
      <c r="Q17" s="196"/>
    </row>
    <row r="18" spans="3:17">
      <c r="C18" s="111"/>
      <c r="D18" s="111"/>
      <c r="E18" s="111"/>
      <c r="F18" s="111"/>
      <c r="G18" s="111"/>
      <c r="H18" s="111"/>
      <c r="I18" s="111"/>
      <c r="J18" s="111"/>
      <c r="K18" s="111"/>
      <c r="L18" s="111"/>
      <c r="M18" s="111"/>
      <c r="N18" s="111"/>
      <c r="P18" s="196"/>
      <c r="Q18" s="196"/>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P15" sqref="P15"/>
    </sheetView>
  </sheetViews>
  <sheetFormatPr defaultRowHeight="16.5"/>
  <sheetData/>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이름이 지정된 범위</vt:lpstr>
      </vt:variant>
      <vt:variant>
        <vt:i4>1</vt:i4>
      </vt:variant>
    </vt:vector>
  </HeadingPairs>
  <TitlesOfParts>
    <vt:vector size="6" baseType="lpstr">
      <vt:lpstr>2015년도</vt:lpstr>
      <vt:lpstr>2016년도</vt:lpstr>
      <vt:lpstr>2017년도</vt:lpstr>
      <vt:lpstr>2018년도</vt:lpstr>
      <vt:lpstr>Sheet1</vt:lpstr>
      <vt:lpstr>'2018년도'!Print_Area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2018-11-21T04:17:12Z</dcterms:modified>
</cp:coreProperties>
</file>