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_xlnm.Print_Area" localSheetId="3">'2018년도'!$A$1:$O$15</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7" i="6" l="1"/>
  <c r="S8" i="6"/>
  <c r="S9" i="6"/>
  <c r="S10" i="6"/>
  <c r="S11" i="6"/>
  <c r="S12" i="6"/>
  <c r="S13" i="6"/>
  <c r="S14" i="6"/>
  <c r="S15" i="6"/>
  <c r="S6" i="6"/>
  <c r="Q14" i="4" l="1"/>
  <c r="Q12" i="4"/>
  <c r="Q10" i="4"/>
  <c r="Q8" i="4"/>
  <c r="Q6" i="4"/>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5" i="6" s="1"/>
  <c r="O12" i="6"/>
  <c r="O13" i="6" s="1"/>
  <c r="O10" i="6"/>
  <c r="O11" i="6" s="1"/>
  <c r="O8" i="6"/>
  <c r="O9" i="6" s="1"/>
  <c r="O6" i="6"/>
  <c r="O7" i="6" s="1"/>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<sst xmlns="http://schemas.openxmlformats.org/spreadsheetml/2006/main" count="113" uniqueCount="30">
  <si>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</si>
  <si>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</si>
  <si>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</si>
  <si>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</si>
  <si>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</si>
  <si>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</si>
  <si>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</si>
  <si>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</si>
  <si>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</si>
  <si>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</si>
  <si>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</si>
  <si>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</si>
  <si>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</si>
  <si>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</si>
  <si>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</si>
  <si>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</si>
  <si>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</si>
  <si>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</si>
  <si>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</si>
  <si>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</si>
  <si>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</si>
  <si>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</si>
  <si>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</si>
  <si>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</si>
  <si>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</si>
  <si>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</si>
  <si>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</si>
  <si>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</si>
  <si>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</si>
  <si>
    <t xml:space="preserve">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</si>
</sst>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right style="thin">
        <color theme="1"/>
      </right>
      <top style="medium">
        <color theme="1"/>
      </top>
      <bottom style="medium">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1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10" fontId="8" fillId="4" borderId="70" xfId="375" applyNumberFormat="1" applyFont="1" applyFill="1" applyBorder="1">
      <alignment vertical="center"/>
    </xf>
    <xf numFmtId="10" fontId="8" fillId="5" borderId="70" xfId="375" applyNumberFormat="1" applyFont="1" applyFill="1" applyBorder="1">
      <alignment vertical="center"/>
    </xf>
    <xf numFmtId="41" fontId="8" fillId="0" borderId="70" xfId="1" applyFont="1" applyBorder="1">
      <alignment vertical="center"/>
    </xf>
    <xf numFmtId="10" fontId="8" fillId="0" borderId="70" xfId="375" applyNumberFormat="1" applyFont="1" applyBorder="1">
      <alignment vertical="center"/>
    </xf>
    <xf numFmtId="41" fontId="8" fillId="5" borderId="70" xfId="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46" fillId="0" borderId="72" xfId="375" applyNumberFormat="1" applyFont="1" applyBorder="1">
      <alignment vertical="center"/>
    </xf>
    <xf numFmtId="177" fontId="9" fillId="2" borderId="73" xfId="2" applyNumberFormat="1" applyFont="1" applyFill="1" applyBorder="1" applyAlignment="1">
      <alignment horizontal="center" vertical="center"/>
    </xf>
    <xf numFmtId="41" fontId="8" fillId="4" borderId="74" xfId="2" applyNumberFormat="1" applyFont="1" applyFill="1" applyBorder="1">
      <alignment vertical="center"/>
    </xf>
    <xf numFmtId="10" fontId="8" fillId="4" borderId="74" xfId="375" applyNumberFormat="1" applyFont="1" applyFill="1" applyBorder="1">
      <alignment vertical="center"/>
    </xf>
    <xf numFmtId="41" fontId="8" fillId="5" borderId="74" xfId="2" applyNumberFormat="1" applyFont="1" applyFill="1" applyBorder="1">
      <alignment vertical="center"/>
    </xf>
    <xf numFmtId="10" fontId="8" fillId="5" borderId="74" xfId="375" applyNumberFormat="1" applyFont="1" applyFill="1" applyBorder="1">
      <alignment vertical="center"/>
    </xf>
    <xf numFmtId="41" fontId="8" fillId="0" borderId="74" xfId="1" applyFont="1" applyBorder="1">
      <alignment vertical="center"/>
    </xf>
    <xf numFmtId="10" fontId="8" fillId="0" borderId="74" xfId="375" applyNumberFormat="1" applyFont="1" applyBorder="1">
      <alignment vertical="center"/>
    </xf>
    <xf numFmtId="41" fontId="8" fillId="5" borderId="74" xfId="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46" fillId="0" borderId="76" xfId="375" applyNumberFormat="1" applyFont="1" applyBorder="1">
      <alignment vertical="center"/>
    </xf>
    <xf numFmtId="41" fontId="8" fillId="0" borderId="46" xfId="1" applyFont="1" applyBorder="1">
      <alignment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9"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77" xfId="2" applyNumberFormat="1" applyFont="1" applyFill="1" applyBorder="1" applyAlignment="1">
      <alignment horizontal="center" vertical="center"/>
    </xf>
    <xf numFmtId="41" fontId="8" fillId="4" borderId="70" xfId="2" applyNumberFormat="1" applyFont="1" applyFill="1" applyBorder="1">
      <alignment vertical="center"/>
    </xf>
    <xf numFmtId="177" fontId="9" fillId="2" borderId="78" xfId="2" applyNumberFormat="1" applyFont="1" applyFill="1" applyBorder="1" applyAlignment="1">
      <alignment horizontal="center" vertical="center"/>
    </xf>
    <xf numFmtId="10" fontId="8" fillId="4" borderId="55" xfId="375" applyNumberFormat="1" applyFont="1" applyFill="1" applyBorder="1">
      <alignment vertical="center"/>
    </xf>
    <xf numFmtId="41" fontId="8" fillId="5" borderId="55" xfId="2" applyNumberFormat="1" applyFont="1" applyFill="1" applyBorder="1">
      <alignment vertical="center"/>
    </xf>
    <xf numFmtId="10" fontId="8" fillId="5" borderId="55" xfId="375" applyNumberFormat="1" applyFont="1" applyFill="1" applyBorder="1">
      <alignment vertical="center"/>
    </xf>
    <xf numFmtId="41" fontId="8" fillId="0" borderId="56" xfId="1" applyFont="1" applyBorder="1">
      <alignment vertical="center"/>
    </xf>
    <xf numFmtId="10" fontId="46" fillId="0" borderId="79" xfId="375" applyNumberFormat="1" applyFont="1" applyBorder="1">
      <alignment vertical="center"/>
    </xf>
    <xf numFmtId="41" fontId="8" fillId="5" borderId="70" xfId="2" applyNumberFormat="1" applyFont="1" applyFill="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xf numFmtId="41" fontId="9" fillId="4" borderId="48" xfId="2" applyNumberFormat="1" applyFont="1" applyFill="1" applyBorder="1">
      <alignment vertical="center"/>
    </xf>
    <xf numFmtId="10" fontId="9" fillId="4" borderId="48" xfId="375" applyNumberFormat="1" applyFont="1" applyFill="1" applyBorder="1">
      <alignment vertical="center"/>
    </xf>
    <xf numFmtId="41" fontId="9" fillId="5" borderId="80" xfId="2" applyNumberFormat="1" applyFont="1" applyFill="1" applyBorder="1">
      <alignment vertical="center"/>
    </xf>
    <xf numFmtId="10" fontId="9" fillId="5" borderId="48" xfId="375" applyNumberFormat="1" applyFont="1" applyFill="1" applyBorder="1">
      <alignment vertical="center"/>
    </xf>
    <xf numFmtId="41" fontId="9" fillId="0" borderId="48" xfId="1" applyFont="1" applyBorder="1">
      <alignment vertical="center"/>
    </xf>
    <xf numFmtId="10" fontId="9" fillId="0" borderId="48" xfId="375" applyNumberFormat="1" applyFont="1" applyBorder="1">
      <alignment vertical="center"/>
    </xf>
    <xf numFmtId="41" fontId="9" fillId="5" borderId="48" xfId="1" applyFont="1" applyFill="1" applyBorder="1">
      <alignment vertical="center"/>
    </xf>
    <xf numFmtId="10" fontId="9" fillId="5" borderId="49" xfId="375" applyNumberFormat="1" applyFont="1" applyFill="1" applyBorder="1">
      <alignment vertical="center"/>
    </xf>
    <xf numFmtId="41" fontId="9" fillId="0" borderId="49" xfId="1" applyFont="1" applyBorder="1">
      <alignment vertical="center"/>
    </xf>
    <xf numFmtId="10" fontId="49" fillId="0" borderId="50"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76568</c:v>
                </c:pt>
                <c:pt idx="7">
                  <c:v>74233</c:v>
                </c:pt>
                <c:pt idx="8">
                  <c:v>62700</c:v>
                </c:pt>
                <c:pt idx="9">
                  <c:v>68345</c:v>
                </c:pt>
                <c:pt idx="10">
                  <c:v>70980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42792</c:v>
                </c:pt>
                <c:pt idx="7">
                  <c:v>46819</c:v>
                </c:pt>
                <c:pt idx="8">
                  <c:v>18302</c:v>
                </c:pt>
                <c:pt idx="9">
                  <c:v>11361</c:v>
                </c:pt>
                <c:pt idx="10">
                  <c:v>18158</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dLbl>
              <c:idx val="5"/>
              <c:layout>
                <c:manualLayout>
                  <c:x val="-5.4139893828124887E-17"/>
                  <c:y val="2.996254681647931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F64B-4F99-BF49-006B36D9C8B0}"/>
                </c:ext>
              </c:extLst>
            </c:dLbl>
            <c:dLbl>
              <c:idx val="7"/>
              <c:layout>
                <c:manualLayout>
                  <c:x val="-2.9531192321889995E-3"/>
                  <c:y val="-2.996254681647940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BE85-4001-9551-11BCC46D8812}"/>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286.02420000000001</c:v>
                </c:pt>
                <c:pt idx="7">
                  <c:v>264.09899999999999</c:v>
                </c:pt>
                <c:pt idx="8">
                  <c:v>225.23159999999999</c:v>
                </c:pt>
                <c:pt idx="9">
                  <c:v>312.93239999999997</c:v>
                </c:pt>
                <c:pt idx="10">
                  <c:v>371.73180000000002</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609.91920000000005</c:v>
                </c:pt>
                <c:pt idx="7">
                  <c:v>565.07219999999995</c:v>
                </c:pt>
                <c:pt idx="8">
                  <c:v>547.13340000000005</c:v>
                </c:pt>
                <c:pt idx="9">
                  <c:v>747.45</c:v>
                </c:pt>
                <c:pt idx="10">
                  <c:v>878.00459999999998</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95"/>
      <c r="B2" s="195"/>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96" t="s">
        <v>0</v>
      </c>
      <c r="B5" s="197"/>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198"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93"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93"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93"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94"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95"/>
      <c r="B2" s="195"/>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96" t="s">
        <v>0</v>
      </c>
      <c r="B5" s="197"/>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8"/>
  <sheetViews>
    <sheetView workbookViewId="0">
      <pane xSplit="2" ySplit="5" topLeftCell="C6" activePane="bottomRight" state="frozen"/>
      <selection pane="topRight" activeCell="C1" sqref="C1"/>
      <selection pane="bottomLeft" activeCell="A6" sqref="A6"/>
      <selection pane="bottomRight" activeCell="L19" sqref="L19"/>
    </sheetView>
  </sheetViews>
  <sheetFormatPr defaultRowHeight="16.5"/>
  <cols>
    <col min="1" max="1" width="18.625" customWidth="1"/>
    <col min="2" max="2" width="17.5" customWidth="1"/>
    <col min="3" max="14" width="11.375" customWidth="1"/>
    <col min="15" max="15" width="14.625" customWidth="1"/>
    <col min="17" max="17" width="11.25" bestFit="1" customWidth="1"/>
  </cols>
  <sheetData>
    <row r="1" spans="1:17" s="3" customFormat="1" ht="25.5" customHeight="1">
      <c r="A1" s="1" t="s">
        <v>25</v>
      </c>
      <c r="B1" s="1"/>
      <c r="C1" s="2"/>
      <c r="D1" s="2"/>
      <c r="E1" s="2"/>
    </row>
    <row r="2" spans="1:17" s="3" customFormat="1" ht="21" customHeight="1" thickBot="1">
      <c r="A2" s="195"/>
      <c r="B2" s="195"/>
      <c r="C2" s="25"/>
      <c r="D2" s="25"/>
      <c r="E2" s="25"/>
      <c r="F2" s="25"/>
      <c r="G2" s="25"/>
      <c r="H2" s="25"/>
      <c r="I2" s="25"/>
      <c r="J2" s="25"/>
      <c r="K2" s="25"/>
      <c r="L2" s="25"/>
      <c r="M2" s="25"/>
      <c r="N2" s="25"/>
      <c r="O2" s="110"/>
    </row>
    <row r="3" spans="1:17"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7"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7" s="3" customFormat="1" ht="22.5" customHeight="1" thickTop="1" thickBot="1">
      <c r="A5" s="196" t="s">
        <v>0</v>
      </c>
      <c r="B5" s="197"/>
      <c r="C5" s="15" t="s">
        <v>1</v>
      </c>
      <c r="D5" s="14" t="s">
        <v>2</v>
      </c>
      <c r="E5" s="74" t="s">
        <v>3</v>
      </c>
      <c r="F5" s="94" t="s">
        <v>4</v>
      </c>
      <c r="G5" s="74" t="s">
        <v>5</v>
      </c>
      <c r="H5" s="74" t="s">
        <v>6</v>
      </c>
      <c r="I5" s="74" t="s">
        <v>7</v>
      </c>
      <c r="J5" s="74" t="s">
        <v>8</v>
      </c>
      <c r="K5" s="118" t="s">
        <v>9</v>
      </c>
      <c r="L5" s="74" t="s">
        <v>10</v>
      </c>
      <c r="M5" s="129" t="s">
        <v>11</v>
      </c>
      <c r="N5" s="84" t="s">
        <v>12</v>
      </c>
      <c r="O5" s="131" t="s">
        <v>13</v>
      </c>
    </row>
    <row r="6" spans="1:17" s="3" customFormat="1" ht="22.5" customHeight="1">
      <c r="A6" s="204"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c r="Q6" s="25">
        <f>SUM(C6:I6)</f>
        <v>503248</v>
      </c>
    </row>
    <row r="7" spans="1:17" s="3" customFormat="1" ht="22.5" customHeight="1" thickBot="1">
      <c r="A7" s="198"/>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7" s="3" customFormat="1" ht="22.5" customHeight="1" thickTop="1" thickBot="1">
      <c r="A8" s="201"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c r="Q8" s="3">
        <f>SUM(C8:I8)</f>
        <v>244162</v>
      </c>
    </row>
    <row r="9" spans="1:17" s="3" customFormat="1" ht="22.5" customHeight="1" thickTop="1">
      <c r="A9" s="202"/>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7" s="3" customFormat="1" ht="22.5" customHeight="1">
      <c r="A10" s="199" t="s">
        <v>18</v>
      </c>
      <c r="B10" s="19" t="s">
        <v>15</v>
      </c>
      <c r="C10" s="169">
        <v>212.25450000000001</v>
      </c>
      <c r="D10" s="170">
        <v>195.31399999999999</v>
      </c>
      <c r="E10" s="171">
        <v>227.15639999999999</v>
      </c>
      <c r="F10" s="172">
        <v>195.2748</v>
      </c>
      <c r="G10" s="171">
        <v>139.482</v>
      </c>
      <c r="H10" s="171">
        <v>193.28219999999999</v>
      </c>
      <c r="I10" s="78">
        <v>231.14160000000001</v>
      </c>
      <c r="J10" s="78">
        <v>488.18700000000001</v>
      </c>
      <c r="K10" s="123">
        <v>404.49779999999998</v>
      </c>
      <c r="L10" s="78">
        <v>314.83080000000001</v>
      </c>
      <c r="M10" s="113">
        <v>507.11669999999998</v>
      </c>
      <c r="N10" s="88">
        <v>406.49040000000002</v>
      </c>
      <c r="O10" s="136">
        <f>SUM(C10:N10)</f>
        <v>3515.0282000000002</v>
      </c>
      <c r="Q10" s="3">
        <f>SUM(C10:I10)</f>
        <v>1393.9054999999998</v>
      </c>
    </row>
    <row r="11" spans="1:17" s="3" customFormat="1" ht="22.5" customHeight="1">
      <c r="A11" s="203"/>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7" s="3" customFormat="1" ht="22.5" customHeight="1">
      <c r="A12" s="201" t="s">
        <v>19</v>
      </c>
      <c r="B12" s="69" t="s">
        <v>15</v>
      </c>
      <c r="C12" s="173">
        <v>877.91650000000004</v>
      </c>
      <c r="D12" s="174">
        <v>978.56299999999999</v>
      </c>
      <c r="E12" s="175">
        <v>998.29259999999999</v>
      </c>
      <c r="F12" s="176">
        <v>850.84019999999998</v>
      </c>
      <c r="G12" s="175">
        <v>727.29899999999998</v>
      </c>
      <c r="H12" s="175">
        <v>696.41369999999995</v>
      </c>
      <c r="I12" s="80">
        <v>552.94650000000001</v>
      </c>
      <c r="J12" s="80">
        <v>596.78369999999995</v>
      </c>
      <c r="K12" s="125">
        <v>628.6653</v>
      </c>
      <c r="L12" s="80">
        <v>613.72080000000005</v>
      </c>
      <c r="M12" s="115">
        <v>830.91420000000005</v>
      </c>
      <c r="N12" s="90">
        <v>885.71069999999997</v>
      </c>
      <c r="O12" s="134">
        <f>SUM(C12:N12)</f>
        <v>9238.0661999999993</v>
      </c>
      <c r="Q12" s="3">
        <f>SUM(C12:I12)</f>
        <v>5682.2714999999998</v>
      </c>
    </row>
    <row r="13" spans="1:17" s="3" customFormat="1" ht="22.5" customHeight="1">
      <c r="A13" s="202"/>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7" s="3" customFormat="1" ht="22.5" customHeight="1">
      <c r="A14" s="199"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c r="Q14" s="3">
        <f>SUM(C14:I14)</f>
        <v>4110</v>
      </c>
    </row>
    <row r="15" spans="1:17" ht="22.5" customHeight="1" thickBot="1">
      <c r="A15" s="200"/>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7">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Q16" sqref="Q16"/>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28</v>
      </c>
      <c r="B1" s="1"/>
      <c r="C1" s="2"/>
      <c r="D1" s="2"/>
      <c r="E1" s="2"/>
    </row>
    <row r="2" spans="1:19" s="3" customFormat="1" ht="21" customHeight="1" thickBot="1">
      <c r="A2" s="195"/>
      <c r="B2" s="195"/>
      <c r="C2" s="25"/>
      <c r="D2" s="25"/>
      <c r="E2" s="25"/>
      <c r="F2" s="25"/>
      <c r="G2" s="25"/>
      <c r="H2" s="25"/>
      <c r="I2" s="25"/>
      <c r="J2" s="25"/>
      <c r="K2" s="25"/>
      <c r="L2" s="25"/>
      <c r="M2" s="25"/>
      <c r="N2" s="25"/>
      <c r="O2" s="110"/>
      <c r="P2" s="110"/>
      <c r="Q2" s="110"/>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96" t="s">
        <v>0</v>
      </c>
      <c r="B5" s="205"/>
      <c r="C5" s="156" t="s">
        <v>1</v>
      </c>
      <c r="D5" s="74" t="s">
        <v>2</v>
      </c>
      <c r="E5" s="94" t="s">
        <v>3</v>
      </c>
      <c r="F5" s="94" t="s">
        <v>4</v>
      </c>
      <c r="G5" s="74" t="s">
        <v>5</v>
      </c>
      <c r="H5" s="74" t="s">
        <v>6</v>
      </c>
      <c r="I5" s="74" t="s">
        <v>7</v>
      </c>
      <c r="J5" s="94" t="s">
        <v>8</v>
      </c>
      <c r="K5" s="74" t="s">
        <v>9</v>
      </c>
      <c r="L5" s="186" t="s">
        <v>10</v>
      </c>
      <c r="M5" s="84" t="s">
        <v>11</v>
      </c>
      <c r="N5" s="184" t="s">
        <v>12</v>
      </c>
      <c r="O5" s="131" t="s">
        <v>13</v>
      </c>
      <c r="P5" s="179"/>
      <c r="Q5" s="179"/>
    </row>
    <row r="6" spans="1:19" s="3" customFormat="1" ht="22.5" customHeight="1">
      <c r="A6" s="204" t="s">
        <v>23</v>
      </c>
      <c r="B6" s="7" t="s">
        <v>14</v>
      </c>
      <c r="C6" s="157">
        <v>98677</v>
      </c>
      <c r="D6" s="10">
        <v>81062</v>
      </c>
      <c r="E6" s="95">
        <v>77287</v>
      </c>
      <c r="F6" s="95">
        <v>69355</v>
      </c>
      <c r="G6" s="10">
        <v>72606</v>
      </c>
      <c r="H6" s="10">
        <v>71488</v>
      </c>
      <c r="I6" s="10">
        <v>76568</v>
      </c>
      <c r="J6" s="95">
        <v>74233</v>
      </c>
      <c r="K6" s="10">
        <v>62700</v>
      </c>
      <c r="L6" s="112">
        <v>68345</v>
      </c>
      <c r="M6" s="206">
        <v>70980</v>
      </c>
      <c r="N6" s="185">
        <v>0</v>
      </c>
      <c r="O6" s="132">
        <f t="shared" ref="O6" si="0">SUM(C6:N6)</f>
        <v>823301</v>
      </c>
      <c r="P6" s="177"/>
      <c r="Q6" s="177"/>
      <c r="S6" s="25">
        <f>SUM('2017년도'!C6:M6)</f>
        <v>880260</v>
      </c>
    </row>
    <row r="7" spans="1:19" s="3" customFormat="1" ht="22.5" customHeight="1">
      <c r="A7" s="198"/>
      <c r="B7" s="7" t="s">
        <v>24</v>
      </c>
      <c r="C7" s="158">
        <f>C6/'2017년도'!C6</f>
        <v>1.2493764323065042</v>
      </c>
      <c r="D7" s="105">
        <f>D6/'2017년도'!D6</f>
        <v>1.0972116946399566</v>
      </c>
      <c r="E7" s="96">
        <f>E6/'2017년도'!E6</f>
        <v>1.0333868164193074</v>
      </c>
      <c r="F7" s="96">
        <f>F6/'2017년도'!F6</f>
        <v>1.0785655412655708</v>
      </c>
      <c r="G7" s="105">
        <f>G6/'2017년도'!G6</f>
        <v>1.1962435126451931</v>
      </c>
      <c r="H7" s="105">
        <f>H6/'2017년도'!H6</f>
        <v>1.0864272579444081</v>
      </c>
      <c r="I7" s="105">
        <f>I6/'2017년도'!I6</f>
        <v>0.90294582419396685</v>
      </c>
      <c r="J7" s="96">
        <f>J6/'2017년도'!J6</f>
        <v>0.69894639713013262</v>
      </c>
      <c r="K7" s="105">
        <f>K6/'2017년도'!K6</f>
        <v>0.63173803526448358</v>
      </c>
      <c r="L7" s="187">
        <f>L6/'2017년도'!L6</f>
        <v>0.79143313724581965</v>
      </c>
      <c r="M7" s="207">
        <f>M6/'2017년도'!M6</f>
        <v>0.83310836981654712</v>
      </c>
      <c r="N7" s="148">
        <f>N6/'2017년도'!N6</f>
        <v>0</v>
      </c>
      <c r="O7" s="133">
        <f>O6/S6</f>
        <v>0.93529298161906704</v>
      </c>
      <c r="P7" s="178"/>
      <c r="Q7" s="178"/>
      <c r="S7" s="25">
        <f>SUM('2017년도'!C7:M7)</f>
        <v>12.907409986736969</v>
      </c>
    </row>
    <row r="8" spans="1:19" s="3" customFormat="1" ht="22.5" customHeight="1">
      <c r="A8" s="201" t="s">
        <v>17</v>
      </c>
      <c r="B8" s="145" t="s">
        <v>14</v>
      </c>
      <c r="C8" s="159">
        <v>76699</v>
      </c>
      <c r="D8" s="76">
        <v>63336</v>
      </c>
      <c r="E8" s="97">
        <v>26827</v>
      </c>
      <c r="F8" s="97">
        <v>9451</v>
      </c>
      <c r="G8" s="76">
        <v>13310</v>
      </c>
      <c r="H8" s="76">
        <v>29890</v>
      </c>
      <c r="I8" s="76">
        <v>42792</v>
      </c>
      <c r="J8" s="97">
        <v>46819</v>
      </c>
      <c r="K8" s="76">
        <v>18302</v>
      </c>
      <c r="L8" s="188">
        <v>11361</v>
      </c>
      <c r="M8" s="208">
        <v>18158</v>
      </c>
      <c r="N8" s="192">
        <v>0</v>
      </c>
      <c r="O8" s="134">
        <f t="shared" ref="O8" si="1">SUM(C8:N8)</f>
        <v>356945</v>
      </c>
      <c r="P8" s="180" t="s">
        <v>29</v>
      </c>
      <c r="Q8" s="180"/>
      <c r="S8" s="25">
        <f>SUM('2017년도'!C8:M8)</f>
        <v>360664</v>
      </c>
    </row>
    <row r="9" spans="1:19" s="3" customFormat="1" ht="22.5" customHeight="1">
      <c r="A9" s="202"/>
      <c r="B9" s="145" t="s">
        <v>24</v>
      </c>
      <c r="C9" s="160">
        <f>C8/'2017년도'!C8</f>
        <v>1.2926870375676267</v>
      </c>
      <c r="D9" s="106">
        <f>D8/'2017년도'!D8</f>
        <v>1.2754954084098598</v>
      </c>
      <c r="E9" s="98">
        <f>E8/'2017년도'!E8</f>
        <v>0.84007640759065572</v>
      </c>
      <c r="F9" s="98">
        <f>F8/'2017년도'!F8</f>
        <v>0.63741822351116206</v>
      </c>
      <c r="G9" s="106">
        <f>G8/'2017년도'!G8</f>
        <v>0.72625088666994053</v>
      </c>
      <c r="H9" s="106">
        <f>H8/'2017년도'!H8</f>
        <v>1.020310633213859</v>
      </c>
      <c r="I9" s="106">
        <f>I8/'2017년도'!I8</f>
        <v>1.0490806570237803</v>
      </c>
      <c r="J9" s="98">
        <f>J8/'2017년도'!J8</f>
        <v>0.98834730109138502</v>
      </c>
      <c r="K9" s="106">
        <f>K8/'2017년도'!K8</f>
        <v>0.74805853020518265</v>
      </c>
      <c r="L9" s="189">
        <f>L8/'2017년도'!L8</f>
        <v>0.84317945673148287</v>
      </c>
      <c r="M9" s="209">
        <f>M8/'2017년도'!M8</f>
        <v>0.58215510884550026</v>
      </c>
      <c r="N9" s="149">
        <f>N8/'2017년도'!N8</f>
        <v>0</v>
      </c>
      <c r="O9" s="135">
        <f>O8/S8</f>
        <v>0.98968846350065431</v>
      </c>
      <c r="P9" s="178"/>
      <c r="Q9" s="178"/>
      <c r="S9" s="25">
        <f>SUM('2017년도'!C9:M9)</f>
        <v>12.543544608459639</v>
      </c>
    </row>
    <row r="10" spans="1:19" s="3" customFormat="1" ht="22.5" customHeight="1">
      <c r="A10" s="199" t="s">
        <v>18</v>
      </c>
      <c r="B10" s="30" t="s">
        <v>15</v>
      </c>
      <c r="C10" s="161">
        <v>467.2647</v>
      </c>
      <c r="D10" s="78">
        <v>340.7346</v>
      </c>
      <c r="E10" s="99">
        <v>437.50740000000002</v>
      </c>
      <c r="F10" s="99">
        <v>435.51420000000002</v>
      </c>
      <c r="G10" s="78">
        <v>343.827</v>
      </c>
      <c r="H10" s="78">
        <v>378.70800000000003</v>
      </c>
      <c r="I10" s="78">
        <v>286.02420000000001</v>
      </c>
      <c r="J10" s="99">
        <v>264.09899999999999</v>
      </c>
      <c r="K10" s="78">
        <v>225.23159999999999</v>
      </c>
      <c r="L10" s="113">
        <v>312.93239999999997</v>
      </c>
      <c r="M10" s="210">
        <v>371.73180000000002</v>
      </c>
      <c r="N10" s="150">
        <v>0</v>
      </c>
      <c r="O10" s="136">
        <f>SUM(C10:N10)</f>
        <v>3863.5749000000001</v>
      </c>
      <c r="P10" s="180"/>
      <c r="Q10" s="180"/>
      <c r="S10" s="25">
        <f>SUM('2017년도'!C10:M10)</f>
        <v>3108.5378000000001</v>
      </c>
    </row>
    <row r="11" spans="1:19" s="3" customFormat="1" ht="22.5" customHeight="1">
      <c r="A11" s="203"/>
      <c r="B11" s="7" t="s">
        <v>24</v>
      </c>
      <c r="C11" s="162">
        <f>C10/'2017년도'!C10</f>
        <v>2.2014360119573437</v>
      </c>
      <c r="D11" s="107">
        <f>D10/'2017년도'!D10</f>
        <v>1.7445477538732503</v>
      </c>
      <c r="E11" s="100">
        <f>E10/'2017년도'!E10</f>
        <v>1.9260183732441614</v>
      </c>
      <c r="F11" s="100">
        <f>F10/'2017년도'!F10</f>
        <v>2.2302631983235934</v>
      </c>
      <c r="G11" s="107">
        <f>G10/'2017년도'!G10</f>
        <v>2.4650277455155503</v>
      </c>
      <c r="H11" s="107">
        <f>H10/'2017년도'!H10</f>
        <v>1.9593526977652367</v>
      </c>
      <c r="I11" s="107">
        <f>I10/'2017년도'!I10</f>
        <v>1.2374414644529588</v>
      </c>
      <c r="J11" s="100">
        <f>J10/'2017년도'!J10</f>
        <v>0.54097917396407524</v>
      </c>
      <c r="K11" s="107">
        <f>K10/'2017년도'!K10</f>
        <v>0.55681786155573654</v>
      </c>
      <c r="L11" s="114">
        <f>L10/'2017년도'!L10</f>
        <v>0.99397009441261774</v>
      </c>
      <c r="M11" s="211">
        <f>M10/'2017년도'!M10</f>
        <v>0.73303008952377235</v>
      </c>
      <c r="N11" s="151">
        <f>N10/'2017년도'!N10</f>
        <v>0</v>
      </c>
      <c r="O11" s="137">
        <f>O10/S10</f>
        <v>1.2428914005806846</v>
      </c>
      <c r="P11" s="178"/>
      <c r="Q11" s="178"/>
      <c r="S11" s="25">
        <f>SUM('2017년도'!C11:M11)</f>
        <v>16.005300283252712</v>
      </c>
    </row>
    <row r="12" spans="1:19" s="3" customFormat="1" ht="22.5" customHeight="1">
      <c r="A12" s="201" t="s">
        <v>19</v>
      </c>
      <c r="B12" s="145" t="s">
        <v>15</v>
      </c>
      <c r="C12" s="163">
        <v>1211.5008</v>
      </c>
      <c r="D12" s="80">
        <v>1042.1297999999999</v>
      </c>
      <c r="E12" s="101">
        <v>1225.818</v>
      </c>
      <c r="F12" s="101">
        <v>1105.2293999999999</v>
      </c>
      <c r="G12" s="80">
        <v>826.18140000000005</v>
      </c>
      <c r="H12" s="80">
        <v>735.49080000000004</v>
      </c>
      <c r="I12" s="80">
        <v>609.91920000000005</v>
      </c>
      <c r="J12" s="101">
        <v>565.07219999999995</v>
      </c>
      <c r="K12" s="80">
        <v>547.13340000000005</v>
      </c>
      <c r="L12" s="115">
        <v>747.45</v>
      </c>
      <c r="M12" s="212">
        <v>878.00459999999998</v>
      </c>
      <c r="N12" s="152">
        <v>0</v>
      </c>
      <c r="O12" s="134">
        <f>SUM(C12:N12)</f>
        <v>9493.9296000000013</v>
      </c>
      <c r="P12" s="180"/>
      <c r="Q12" s="180"/>
      <c r="S12" s="25">
        <f>SUM('2017년도'!C12:M12)</f>
        <v>8352.3554999999997</v>
      </c>
    </row>
    <row r="13" spans="1:19" s="3" customFormat="1" ht="22.5" customHeight="1">
      <c r="A13" s="202"/>
      <c r="B13" s="145" t="s">
        <v>24</v>
      </c>
      <c r="C13" s="164">
        <f>C12/'2017년도'!C12</f>
        <v>1.3799726967200183</v>
      </c>
      <c r="D13" s="108">
        <f>D12/'2017년도'!D12</f>
        <v>1.0649593332263738</v>
      </c>
      <c r="E13" s="102">
        <f>E12/'2017년도'!E12</f>
        <v>1.2279145412877948</v>
      </c>
      <c r="F13" s="102">
        <f>F12/'2017년도'!F12</f>
        <v>1.2989858730229249</v>
      </c>
      <c r="G13" s="108">
        <f>G12/'2017년도'!G12</f>
        <v>1.1359583885032154</v>
      </c>
      <c r="H13" s="108">
        <f>H12/'2017년도'!H12</f>
        <v>1.0561119058973139</v>
      </c>
      <c r="I13" s="108">
        <f>I12/'2017년도'!I12</f>
        <v>1.1030347420591324</v>
      </c>
      <c r="J13" s="102">
        <f>J12/'2017년도'!J12</f>
        <v>0.94686265727431895</v>
      </c>
      <c r="K13" s="108">
        <f>K12/'2017년도'!K12</f>
        <v>0.87030952718401999</v>
      </c>
      <c r="L13" s="116">
        <f>L12/'2017년도'!L12</f>
        <v>1.2178990837527424</v>
      </c>
      <c r="M13" s="213">
        <f>M12/'2017년도'!M12</f>
        <v>1.0566729994504847</v>
      </c>
      <c r="N13" s="153">
        <f>N12/'2017년도'!N12</f>
        <v>0</v>
      </c>
      <c r="O13" s="138">
        <f>O12/S12</f>
        <v>1.1366769050958141</v>
      </c>
      <c r="P13" s="178"/>
      <c r="Q13" s="178"/>
      <c r="S13" s="25">
        <f>SUM('2017년도'!C13:M13)</f>
        <v>12.812494570395396</v>
      </c>
    </row>
    <row r="14" spans="1:19" s="3" customFormat="1" ht="22.5" customHeight="1">
      <c r="A14" s="199" t="s">
        <v>20</v>
      </c>
      <c r="B14" s="146" t="s">
        <v>15</v>
      </c>
      <c r="C14" s="165">
        <v>499</v>
      </c>
      <c r="D14" s="167">
        <v>336</v>
      </c>
      <c r="E14" s="168">
        <v>481</v>
      </c>
      <c r="F14" s="168">
        <v>675</v>
      </c>
      <c r="G14" s="167">
        <v>440</v>
      </c>
      <c r="H14" s="167">
        <v>925</v>
      </c>
      <c r="I14" s="167">
        <v>647</v>
      </c>
      <c r="J14" s="168">
        <v>1571</v>
      </c>
      <c r="K14" s="167">
        <v>354</v>
      </c>
      <c r="L14" s="190">
        <v>491</v>
      </c>
      <c r="M14" s="214">
        <v>483</v>
      </c>
      <c r="N14" s="154">
        <v>0</v>
      </c>
      <c r="O14" s="139">
        <f>SUM(C14:N14)</f>
        <v>6902</v>
      </c>
      <c r="P14" s="180"/>
      <c r="Q14" s="180"/>
      <c r="S14" s="25">
        <f>SUM('2017년도'!C14:M14)</f>
        <v>5893</v>
      </c>
    </row>
    <row r="15" spans="1:19" ht="22.5" customHeight="1" thickBot="1">
      <c r="A15" s="200"/>
      <c r="B15" s="147" t="s">
        <v>24</v>
      </c>
      <c r="C15" s="166">
        <f>C14/'2017년도'!C14</f>
        <v>1.6972789115646258</v>
      </c>
      <c r="D15" s="83">
        <f>D14/'2017년도'!D14</f>
        <v>0.96</v>
      </c>
      <c r="E15" s="104">
        <f>E14/'2017년도'!E14</f>
        <v>1.236503856041131</v>
      </c>
      <c r="F15" s="104">
        <f>F14/'2017년도'!F14</f>
        <v>1.2295081967213115</v>
      </c>
      <c r="G15" s="83">
        <f>G14/'2017년도'!G14</f>
        <v>0.44176706827309237</v>
      </c>
      <c r="H15" s="83">
        <f>H14/'2017년도'!H14</f>
        <v>0.83258325832583258</v>
      </c>
      <c r="I15" s="83">
        <f>I14/'2017년도'!I14</f>
        <v>1.5368171021377672</v>
      </c>
      <c r="J15" s="104">
        <f>J14/'2017년도'!J14</f>
        <v>3.0038240917782026</v>
      </c>
      <c r="K15" s="83">
        <f>K14/'2017년도'!K14</f>
        <v>0.77973568281938321</v>
      </c>
      <c r="L15" s="191">
        <f>L14/'2017년도'!L14</f>
        <v>1.8118081180811809</v>
      </c>
      <c r="M15" s="215">
        <f>M14/'2017년도'!M14</f>
        <v>0.90280373831775695</v>
      </c>
      <c r="N15" s="155">
        <f>N14/'2017년도'!N14</f>
        <v>0</v>
      </c>
      <c r="O15" s="140">
        <f>O14/S14</f>
        <v>1.1712200916341422</v>
      </c>
      <c r="P15" s="181"/>
      <c r="Q15" s="181"/>
      <c r="S15" s="25">
        <f>SUM('2017년도'!C15:M15)</f>
        <v>13.204845471128934</v>
      </c>
    </row>
    <row r="16" spans="1:19">
      <c r="C16" s="109"/>
      <c r="D16" s="109"/>
      <c r="E16" s="109"/>
      <c r="F16" s="109"/>
      <c r="G16" s="109"/>
      <c r="H16" s="109"/>
      <c r="I16" s="109"/>
      <c r="J16" s="109"/>
      <c r="K16" s="109"/>
      <c r="L16" s="109"/>
      <c r="M16" s="109"/>
      <c r="N16" s="109"/>
      <c r="O16" s="109"/>
      <c r="P16" s="182"/>
      <c r="Q16" s="182"/>
    </row>
    <row r="17" spans="3:17">
      <c r="P17" s="183"/>
      <c r="Q17" s="183"/>
    </row>
    <row r="18" spans="3:17">
      <c r="C18" s="111"/>
      <c r="D18" s="111"/>
      <c r="E18" s="111"/>
      <c r="F18" s="111"/>
      <c r="G18" s="111"/>
      <c r="H18" s="111"/>
      <c r="I18" s="111"/>
      <c r="J18" s="111"/>
      <c r="K18" s="111"/>
      <c r="L18" s="111"/>
      <c r="M18" s="111"/>
      <c r="N18" s="111"/>
      <c r="P18" s="183"/>
      <c r="Q18" s="1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1</vt:i4>
      </vt:variant>
    </vt:vector>
  </HeadingPairs>
  <TitlesOfParts>
    <vt:vector size="6" baseType="lpstr">
      <vt:lpstr>2015년도</vt:lpstr>
      <vt:lpstr>2016년도</vt:lpstr>
      <vt:lpstr>2017년도</vt:lpstr>
      <vt:lpstr>2018년도</vt:lpstr>
      <vt:lpstr>Sheet1</vt:lpstr>
      <vt:lpstr>'2018년도'!Print_Area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2018-12-19T09:23:42Z</dcterms:modified>
</cp:coreProperties>
</file>