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defaultThemeVersion="124226"/>
  <mc:AlternateContent xmlns:mc="http://schemas.openxmlformats.org/markup-compatibility/2006">
    <mc:Choice Requires="x15">
      <x15ac:absPath xmlns:x15ac="http://schemas.microsoft.com/office/spreadsheetml/2010/11/ac" url="D:\2019 자산운영\0006 시설개방 및 정보공개 3.0\01 에너지 사용현황\"/>
    </mc:Choice>
  </mc:AlternateContent>
  <bookViews>
    <workbookView xWindow="31005" yWindow="195" windowWidth="21120" windowHeight="12750" activeTab="1"/>
  </bookViews>
  <sheets>
    <sheet name="2018년도" sheetId="9" r:id="rId1"/>
    <sheet name="2019년도" sheetId="7" r:id="rId2"/>
    <sheet name="Sheet1" sheetId="5"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'2018년도'!$A$1:$O$15</definedName>
    <definedName name="_xlnm.Print_Area" localSheetId="1">'2019년도'!$A$1:$O$15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O7" i="7" l="1"/>
  <c r="F15" i="7" l="1"/>
  <c r="C7" i="7"/>
  <c r="S15" i="7"/>
  <c r="S13" i="7"/>
  <c r="S11" i="7"/>
  <c r="S9" i="7"/>
  <c r="S7" i="7"/>
  <c r="N15" i="7" l="1"/>
  <c r="M15" i="7"/>
  <c r="L15" i="7"/>
  <c r="K15" i="7"/>
  <c r="J15" i="7"/>
  <c r="I15" i="7"/>
  <c r="H15" i="7"/>
  <c r="G15" i="7"/>
  <c r="E15" i="7"/>
  <c r="D15" i="7"/>
  <c r="N13" i="7"/>
  <c r="M13" i="7"/>
  <c r="L13" i="7"/>
  <c r="K13" i="7"/>
  <c r="J13" i="7"/>
  <c r="I13" i="7"/>
  <c r="H13" i="7"/>
  <c r="G13" i="7"/>
  <c r="F13" i="7"/>
  <c r="E13" i="7"/>
  <c r="D13" i="7"/>
  <c r="C13" i="7"/>
  <c r="N11" i="7"/>
  <c r="M11" i="7"/>
  <c r="L11" i="7"/>
  <c r="K11" i="7"/>
  <c r="J11" i="7"/>
  <c r="I11" i="7"/>
  <c r="H11" i="7"/>
  <c r="G11" i="7"/>
  <c r="F11" i="7"/>
  <c r="E11" i="7"/>
  <c r="D11" i="7"/>
  <c r="C11" i="7"/>
  <c r="N9" i="7"/>
  <c r="M9" i="7"/>
  <c r="L9" i="7"/>
  <c r="K9" i="7"/>
  <c r="J9" i="7"/>
  <c r="I9" i="7"/>
  <c r="H9" i="7"/>
  <c r="G9" i="7"/>
  <c r="F9" i="7"/>
  <c r="E9" i="7"/>
  <c r="D9" i="7"/>
  <c r="N7" i="7"/>
  <c r="M7" i="7"/>
  <c r="L7" i="7"/>
  <c r="K7" i="7"/>
  <c r="J7" i="7"/>
  <c r="I7" i="7"/>
  <c r="H7" i="7"/>
  <c r="G7" i="7"/>
  <c r="F7" i="7"/>
  <c r="E7" i="7"/>
  <c r="D7" i="7"/>
  <c r="C15" i="7"/>
  <c r="C9" i="7"/>
  <c r="O14" i="9"/>
  <c r="O15" i="9" s="1"/>
  <c r="O12" i="9"/>
  <c r="O13" i="9" s="1"/>
  <c r="O10" i="9"/>
  <c r="O11" i="9" s="1"/>
  <c r="O8" i="9"/>
  <c r="O9" i="9" s="1"/>
  <c r="O6" i="9"/>
  <c r="O7" i="9" s="1"/>
  <c r="O4" i="9"/>
  <c r="N3" i="9"/>
  <c r="M3" i="9"/>
  <c r="L3" i="9"/>
  <c r="K3" i="9"/>
  <c r="J3" i="9"/>
  <c r="I3" i="9"/>
  <c r="H3" i="9"/>
  <c r="G3" i="9"/>
  <c r="F3" i="9"/>
  <c r="E3" i="9"/>
  <c r="D3" i="9"/>
  <c r="C3" i="9"/>
  <c r="O3" i="9" s="1"/>
  <c r="O14" i="7" l="1"/>
  <c r="O15" i="7" s="1"/>
  <c r="O12" i="7"/>
  <c r="O13" i="7" s="1"/>
  <c r="O10" i="7"/>
  <c r="O11" i="7" s="1"/>
  <c r="O8" i="7"/>
  <c r="O9" i="7" s="1"/>
  <c r="O6" i="7"/>
  <c r="O4" i="7"/>
  <c r="N3" i="7"/>
  <c r="M3" i="7"/>
  <c r="L3" i="7"/>
  <c r="K3" i="7"/>
  <c r="J3" i="7"/>
  <c r="I3" i="7"/>
  <c r="H3" i="7"/>
  <c r="G3" i="7"/>
  <c r="F3" i="7"/>
  <c r="E3" i="7"/>
  <c r="D3" i="7"/>
  <c r="C3" i="7"/>
  <c r="O3" i="7" s="1"/>
</calcChain>
</file>

<file path=xl/comments1.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H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감소</t>
        </r>
      </text>
    </comment>
    <comment ref="I5" authorId="2" shapeId="0">
      <text>
        <r>
          <rPr>
            <b/>
            <sz val="9"/>
            <color indexed="81"/>
            <rFont val="맑은 고딕"/>
            <family val="2"/>
            <charset val="129"/>
          </rPr>
          <t>전기 : 냉방운전(폭염지속)
도시가스 : 전년 동월대비 식당이용량 증가
상하수도 : 전년 동월대비 식당이용량 증가
               조경급수공급량 증가(폭염+강수량 감소)
※식당운영업체 교체 : 2017.7.24.</t>
        </r>
      </text>
    </comment>
    <comment ref="J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t>
        </r>
        <r>
          <rPr>
            <b/>
            <sz val="9"/>
            <color indexed="81"/>
            <rFont val="Tahoma"/>
            <family val="2"/>
          </rPr>
          <t>(</t>
        </r>
        <r>
          <rPr>
            <b/>
            <sz val="9"/>
            <color indexed="81"/>
            <rFont val="돋움"/>
            <family val="3"/>
            <charset val="129"/>
          </rPr>
          <t>워밍업</t>
        </r>
        <r>
          <rPr>
            <b/>
            <sz val="9"/>
            <color indexed="81"/>
            <rFont val="Tahoma"/>
            <family val="2"/>
          </rPr>
          <t xml:space="preserve"> </t>
        </r>
        <r>
          <rPr>
            <b/>
            <sz val="9"/>
            <color indexed="81"/>
            <rFont val="돋움"/>
            <family val="3"/>
            <charset val="129"/>
          </rPr>
          <t>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r>
          <rPr>
            <b/>
            <sz val="9"/>
            <color indexed="81"/>
            <rFont val="Tahoma"/>
            <family val="2"/>
          </rPr>
          <t>(</t>
        </r>
        <r>
          <rPr>
            <b/>
            <sz val="9"/>
            <color indexed="81"/>
            <rFont val="돋움"/>
            <family val="3"/>
            <charset val="129"/>
          </rPr>
          <t>전년동월</t>
        </r>
        <r>
          <rPr>
            <b/>
            <sz val="9"/>
            <color indexed="81"/>
            <rFont val="Tahoma"/>
            <family val="2"/>
          </rPr>
          <t xml:space="preserve"> </t>
        </r>
        <r>
          <rPr>
            <b/>
            <sz val="9"/>
            <color indexed="81"/>
            <rFont val="돋움"/>
            <family val="3"/>
            <charset val="129"/>
          </rPr>
          <t>개업</t>
        </r>
        <r>
          <rPr>
            <b/>
            <sz val="9"/>
            <color indexed="81"/>
            <rFont val="Tahoma"/>
            <family val="2"/>
          </rPr>
          <t xml:space="preserve"> </t>
        </r>
        <r>
          <rPr>
            <b/>
            <sz val="9"/>
            <color indexed="81"/>
            <rFont val="돋움"/>
            <family val="3"/>
            <charset val="129"/>
          </rPr>
          <t>효과</t>
        </r>
        <r>
          <rPr>
            <b/>
            <sz val="9"/>
            <color indexed="81"/>
            <rFont val="Tahoma"/>
            <family val="2"/>
          </rPr>
          <t>)</t>
        </r>
        <r>
          <rPr>
            <b/>
            <sz val="9"/>
            <color indexed="81"/>
            <rFont val="돋움"/>
            <family val="3"/>
            <charset val="129"/>
          </rPr>
          <t xml:space="preserve">
</t>
        </r>
        <r>
          <rPr>
            <b/>
            <sz val="9"/>
            <color indexed="81"/>
            <rFont val="Tahoma"/>
            <family val="2"/>
          </rPr>
          <t xml:space="preserve">               </t>
        </r>
        <r>
          <rPr>
            <b/>
            <sz val="9"/>
            <color indexed="81"/>
            <rFont val="돋움"/>
            <family val="3"/>
            <charset val="129"/>
          </rPr>
          <t>조경급수공급량</t>
        </r>
        <r>
          <rPr>
            <b/>
            <sz val="9"/>
            <color indexed="81"/>
            <rFont val="Tahoma"/>
            <family val="2"/>
          </rPr>
          <t xml:space="preserve"> </t>
        </r>
        <r>
          <rPr>
            <b/>
            <sz val="9"/>
            <color indexed="81"/>
            <rFont val="돋움"/>
            <family val="3"/>
            <charset val="129"/>
          </rPr>
          <t>증가</t>
        </r>
        <r>
          <rPr>
            <b/>
            <sz val="9"/>
            <color indexed="81"/>
            <rFont val="Tahoma"/>
            <family val="2"/>
          </rPr>
          <t>(</t>
        </r>
        <r>
          <rPr>
            <b/>
            <sz val="9"/>
            <color indexed="81"/>
            <rFont val="돋움"/>
            <family val="3"/>
            <charset val="129"/>
          </rPr>
          <t>폭염</t>
        </r>
        <r>
          <rPr>
            <b/>
            <sz val="9"/>
            <color indexed="81"/>
            <rFont val="Tahoma"/>
            <family val="2"/>
          </rPr>
          <t>+</t>
        </r>
        <r>
          <rPr>
            <b/>
            <sz val="9"/>
            <color indexed="81"/>
            <rFont val="돋움"/>
            <family val="3"/>
            <charset val="129"/>
          </rPr>
          <t>강수량</t>
        </r>
        <r>
          <rPr>
            <b/>
            <sz val="9"/>
            <color indexed="81"/>
            <rFont val="Tahoma"/>
            <family val="2"/>
          </rPr>
          <t xml:space="preserve"> </t>
        </r>
        <r>
          <rPr>
            <b/>
            <sz val="9"/>
            <color indexed="81"/>
            <rFont val="돋움"/>
            <family val="3"/>
            <charset val="129"/>
          </rPr>
          <t>감소</t>
        </r>
        <r>
          <rPr>
            <b/>
            <sz val="9"/>
            <color indexed="81"/>
            <rFont val="Tahoma"/>
            <family val="2"/>
          </rPr>
          <t xml:space="preserve">)
</t>
        </r>
      </text>
    </comment>
    <comment ref="K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냉방운전시간</t>
        </r>
        <r>
          <rPr>
            <b/>
            <sz val="9"/>
            <color indexed="81"/>
            <rFont val="Tahoma"/>
            <family val="2"/>
          </rPr>
          <t xml:space="preserve"> </t>
        </r>
        <r>
          <rPr>
            <b/>
            <sz val="9"/>
            <color indexed="81"/>
            <rFont val="돋움"/>
            <family val="3"/>
            <charset val="129"/>
          </rPr>
          <t>단축</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축열시간</t>
        </r>
        <r>
          <rPr>
            <b/>
            <sz val="9"/>
            <color indexed="81"/>
            <rFont val="Tahoma"/>
            <family val="2"/>
          </rPr>
          <t xml:space="preserve"> </t>
        </r>
        <r>
          <rPr>
            <b/>
            <sz val="9"/>
            <color indexed="81"/>
            <rFont val="돋움"/>
            <family val="3"/>
            <charset val="129"/>
          </rPr>
          <t>조정</t>
        </r>
        <r>
          <rPr>
            <b/>
            <sz val="9"/>
            <color indexed="81"/>
            <rFont val="Tahoma"/>
            <family val="2"/>
          </rPr>
          <t xml:space="preserve">
</t>
        </r>
        <r>
          <rPr>
            <b/>
            <sz val="9"/>
            <color indexed="81"/>
            <rFont val="돋움"/>
            <family val="3"/>
            <charset val="129"/>
          </rPr>
          <t>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감소</t>
        </r>
      </text>
    </comment>
    <comment ref="L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t>
        </r>
        <r>
          <rPr>
            <b/>
            <sz val="9"/>
            <color indexed="81"/>
            <rFont val="Tahoma"/>
            <family val="2"/>
          </rPr>
          <t xml:space="preserve"> </t>
        </r>
        <r>
          <rPr>
            <b/>
            <sz val="9"/>
            <color indexed="81"/>
            <rFont val="돋움"/>
            <family val="3"/>
            <charset val="129"/>
          </rPr>
          <t>중단</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난방</t>
        </r>
        <r>
          <rPr>
            <b/>
            <sz val="9"/>
            <color indexed="81"/>
            <rFont val="Tahoma"/>
            <family val="2"/>
          </rPr>
          <t xml:space="preserve"> </t>
        </r>
        <r>
          <rPr>
            <b/>
            <sz val="9"/>
            <color indexed="81"/>
            <rFont val="돋움"/>
            <family val="3"/>
            <charset val="129"/>
          </rPr>
          <t>축열</t>
        </r>
        <r>
          <rPr>
            <b/>
            <sz val="9"/>
            <color indexed="81"/>
            <rFont val="Tahoma"/>
            <family val="2"/>
          </rPr>
          <t xml:space="preserve"> </t>
        </r>
        <r>
          <rPr>
            <b/>
            <sz val="9"/>
            <color indexed="81"/>
            <rFont val="돋움"/>
            <family val="3"/>
            <charset val="129"/>
          </rPr>
          <t>완료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저수조</t>
        </r>
        <r>
          <rPr>
            <b/>
            <sz val="9"/>
            <color indexed="81"/>
            <rFont val="Tahoma"/>
            <family val="2"/>
          </rPr>
          <t xml:space="preserve"> </t>
        </r>
        <r>
          <rPr>
            <b/>
            <sz val="9"/>
            <color indexed="81"/>
            <rFont val="돋움"/>
            <family val="3"/>
            <charset val="129"/>
          </rPr>
          <t>청소에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M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N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난방</t>
        </r>
        <r>
          <rPr>
            <b/>
            <sz val="9"/>
            <color indexed="81"/>
            <rFont val="Tahoma"/>
            <family val="2"/>
          </rPr>
          <t xml:space="preserve"> </t>
        </r>
        <r>
          <rPr>
            <b/>
            <sz val="9"/>
            <color indexed="81"/>
            <rFont val="돋움"/>
            <family val="3"/>
            <charset val="129"/>
          </rPr>
          <t>운전중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식당이용률</t>
        </r>
        <r>
          <rPr>
            <b/>
            <sz val="9"/>
            <color indexed="81"/>
            <rFont val="Tahoma"/>
            <family val="2"/>
          </rPr>
          <t xml:space="preserve"> </t>
        </r>
        <r>
          <rPr>
            <b/>
            <sz val="9"/>
            <color indexed="81"/>
            <rFont val="돋움"/>
            <family val="3"/>
            <charset val="129"/>
          </rPr>
          <t xml:space="preserve">감소
</t>
        </r>
        <r>
          <rPr>
            <b/>
            <sz val="9"/>
            <color indexed="81"/>
            <rFont val="Tahoma"/>
            <family val="2"/>
          </rPr>
          <t xml:space="preserve">                </t>
        </r>
        <r>
          <rPr>
            <b/>
            <sz val="9"/>
            <color indexed="81"/>
            <rFont val="돋움"/>
            <family val="3"/>
            <charset val="129"/>
          </rPr>
          <t>동절기</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및</t>
        </r>
        <r>
          <rPr>
            <b/>
            <sz val="9"/>
            <color indexed="81"/>
            <rFont val="Tahoma"/>
            <family val="2"/>
          </rPr>
          <t xml:space="preserve"> </t>
        </r>
        <r>
          <rPr>
            <b/>
            <sz val="9"/>
            <color indexed="81"/>
            <rFont val="돋움"/>
            <family val="3"/>
            <charset val="129"/>
          </rPr>
          <t>샤워실</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특이사항</t>
        </r>
        <r>
          <rPr>
            <b/>
            <sz val="9"/>
            <color indexed="81"/>
            <rFont val="Tahoma"/>
            <family val="2"/>
          </rPr>
          <t xml:space="preserve"> </t>
        </r>
        <r>
          <rPr>
            <b/>
            <sz val="9"/>
            <color indexed="81"/>
            <rFont val="돋움"/>
            <family val="3"/>
            <charset val="129"/>
          </rPr>
          <t>없음</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comments2.xml><?xml version="1.0" encoding="utf-8"?>
<comments xmlns="http://schemas.openxmlformats.org/spreadsheetml/2006/main">
  <authors>
    <author>admin</author>
  </authors>
  <commentLis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<sst xmlns="http://schemas.openxmlformats.org/spreadsheetml/2006/main" count="62" uniqueCount="41">
  <si>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</si>
  <si>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</si>
  <si>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</si>
  <si>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</si>
  <si>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</si>
  <si>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</si>
  <si>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</si>
  <si>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</si>
  <si>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</si>
  <si>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</si>
  <si>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</si>
  <si>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</si>
  <si>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</si>
  <si>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</si>
  <si>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</si>
  <si>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</si>
  <si>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</si>
  <si>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</si>
  <si>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</si>
  <si>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</si>
  <si>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</si>
  <si>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</si>
  <si>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 xml:space="preserve">          </t>
    <phoneticPr fontId="4" type="noConversion"/>
  </si>
  <si>
    <t>2019년도 청사 에너지 사용 현황</t>
    <phoneticPr fontId="5" type="noConversion"/>
  </si>
  <si>
    <t>2018년도 청사 에너지 사용 현황</t>
    <phoneticPr fontId="5" type="noConversion"/>
  </si>
  <si>
    <t>구     분</t>
    <phoneticPr fontId="5" type="noConversion"/>
  </si>
  <si>
    <t>1월</t>
    <phoneticPr fontId="5" type="noConversion"/>
  </si>
  <si>
    <t>2월</t>
    <phoneticPr fontId="10" type="noConversion"/>
  </si>
  <si>
    <t>12월</t>
    <phoneticPr fontId="5" type="noConversion"/>
  </si>
  <si>
    <t>합 계</t>
    <phoneticPr fontId="5" type="noConversion"/>
  </si>
  <si>
    <t>일반전기</t>
    <phoneticPr fontId="4" type="noConversion"/>
  </si>
  <si>
    <t>사용량(kWh)</t>
    <phoneticPr fontId="5" type="noConversion"/>
  </si>
  <si>
    <t>전년동월대비증감(%)</t>
    <phoneticPr fontId="4" type="noConversion"/>
  </si>
  <si>
    <t>심야전기</t>
    <phoneticPr fontId="4" type="noConversion"/>
  </si>
  <si>
    <t>사용량(kWh)</t>
    <phoneticPr fontId="5" type="noConversion"/>
  </si>
  <si>
    <t xml:space="preserve">          </t>
    <phoneticPr fontId="4" type="noConversion"/>
  </si>
  <si>
    <t>전년동월대비증감(%)</t>
    <phoneticPr fontId="4" type="noConversion"/>
  </si>
  <si>
    <t>도시가스(주방)</t>
    <phoneticPr fontId="4" type="noConversion"/>
  </si>
  <si>
    <t>도시가스(기계실)</t>
    <phoneticPr fontId="4" type="noConversion"/>
  </si>
  <si>
    <t>상하수도</t>
    <phoneticPr fontId="4" type="noConversion"/>
  </si>
  <si>
    <t>사용량(㎥)</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</si>
</sst>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3">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indexed="81"/>
      <name val="맑은 고딕"/>
      <family val="2"/>
      <charset val="129"/>
    </font>
    <font>
      <sz val="9"/>
      <color indexed="81"/>
      <name val="Tahoma"/>
      <family val="2"/>
    </font>
    <font>
      <sz val="9"/>
      <color indexed="81"/>
      <name val="돋움"/>
      <family val="3"/>
      <charset val="129"/>
    </font>
    <font>
      <sz val="11"/>
      <color theme="0"/>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thin">
        <color theme="1"/>
      </top>
      <bottom style="thin">
        <color theme="1"/>
      </bottom>
      <diagonal/>
    </border>
    <border>
      <left style="thin">
        <color auto="1"/>
      </left>
      <right style="thin">
        <color auto="1"/>
      </right>
      <top style="medium">
        <color theme="1"/>
      </top>
      <bottom style="medium">
        <color indexed="64"/>
      </bottom>
      <diagonal/>
    </border>
    <border>
      <left style="thin">
        <color auto="1"/>
      </left>
      <right style="thin">
        <color auto="1"/>
      </right>
      <top style="thin">
        <color theme="1"/>
      </top>
      <bottom style="thin">
        <color theme="1"/>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auto="1"/>
      </left>
      <right style="thick">
        <color rgb="FFFF0000"/>
      </right>
      <top/>
      <bottom style="thin">
        <color indexed="64"/>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4"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5" applyNumberFormat="0" applyAlignment="0" applyProtection="0">
      <alignment horizontal="left" vertical="center"/>
    </xf>
    <xf numFmtId="0" fontId="26" fillId="0" borderId="6">
      <alignment horizontal="left" vertical="center"/>
    </xf>
    <xf numFmtId="180" fontId="27" fillId="0" borderId="0">
      <alignment horizontal="left"/>
    </xf>
    <xf numFmtId="0" fontId="28" fillId="0" borderId="0">
      <alignment horizontal="left"/>
    </xf>
    <xf numFmtId="0" fontId="12" fillId="2" borderId="7"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4" applyNumberFormat="0" applyFont="0" applyFill="0" applyAlignment="0" applyProtection="0"/>
    <xf numFmtId="0" fontId="12" fillId="0" borderId="8" applyNumberFormat="0" applyFont="0" applyFill="0" applyAlignment="0" applyProtection="0"/>
    <xf numFmtId="0" fontId="12" fillId="0" borderId="9" applyNumberFormat="0" applyFont="0" applyFill="0" applyAlignment="0" applyProtection="0"/>
    <xf numFmtId="183" fontId="13" fillId="0" borderId="10"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0"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1"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60">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2" xfId="2" applyFont="1" applyFill="1" applyBorder="1" applyAlignment="1">
      <alignment horizontal="center" vertical="center"/>
    </xf>
    <xf numFmtId="41" fontId="8" fillId="4" borderId="2" xfId="2" applyNumberFormat="1" applyFont="1" applyFill="1" applyBorder="1">
      <alignment vertical="center"/>
    </xf>
    <xf numFmtId="177" fontId="9" fillId="2" borderId="20" xfId="2" applyNumberFormat="1" applyFont="1" applyFill="1" applyBorder="1" applyAlignment="1">
      <alignment horizontal="center" vertical="center"/>
    </xf>
    <xf numFmtId="41" fontId="2" fillId="0" borderId="0" xfId="2" applyNumberFormat="1" applyFont="1">
      <alignment vertical="center"/>
    </xf>
    <xf numFmtId="0" fontId="9" fillId="0" borderId="2" xfId="2" applyFont="1" applyBorder="1" applyAlignment="1">
      <alignment horizontal="center" vertical="center"/>
    </xf>
    <xf numFmtId="177" fontId="9" fillId="2" borderId="19" xfId="2" applyNumberFormat="1" applyFont="1" applyFill="1" applyBorder="1" applyAlignment="1">
      <alignment horizontal="center" vertical="center"/>
    </xf>
    <xf numFmtId="10" fontId="45" fillId="0" borderId="14" xfId="375" applyNumberFormat="1" applyFont="1" applyBorder="1">
      <alignment vertical="center"/>
    </xf>
    <xf numFmtId="10" fontId="45" fillId="0" borderId="15" xfId="375" applyNumberFormat="1" applyFont="1" applyBorder="1">
      <alignment vertical="center"/>
    </xf>
    <xf numFmtId="177" fontId="9" fillId="2" borderId="26" xfId="2" applyNumberFormat="1" applyFont="1" applyFill="1" applyBorder="1" applyAlignment="1">
      <alignment horizontal="center" vertical="center"/>
    </xf>
    <xf numFmtId="41" fontId="8" fillId="5" borderId="2" xfId="2" applyNumberFormat="1" applyFont="1" applyFill="1" applyBorder="1">
      <alignment vertical="center"/>
    </xf>
    <xf numFmtId="41" fontId="8" fillId="0" borderId="2" xfId="1" applyFont="1" applyBorder="1">
      <alignment vertical="center"/>
    </xf>
    <xf numFmtId="41" fontId="8" fillId="5" borderId="2" xfId="1" applyFont="1" applyFill="1" applyBorder="1">
      <alignment vertical="center"/>
    </xf>
    <xf numFmtId="10" fontId="45" fillId="0" borderId="22" xfId="375" applyNumberFormat="1" applyFont="1" applyBorder="1">
      <alignment vertical="center"/>
    </xf>
    <xf numFmtId="177" fontId="9" fillId="2" borderId="28" xfId="2" applyNumberFormat="1" applyFont="1" applyFill="1" applyBorder="1" applyAlignment="1">
      <alignment horizontal="center" vertical="center"/>
    </xf>
    <xf numFmtId="41" fontId="8" fillId="4" borderId="29" xfId="2" applyNumberFormat="1" applyFont="1" applyFill="1" applyBorder="1">
      <alignment vertical="center"/>
    </xf>
    <xf numFmtId="10" fontId="8" fillId="4" borderId="29" xfId="375" applyNumberFormat="1" applyFont="1" applyFill="1" applyBorder="1">
      <alignment vertical="center"/>
    </xf>
    <xf numFmtId="10" fontId="8" fillId="5" borderId="29" xfId="375" applyNumberFormat="1" applyFont="1" applyFill="1" applyBorder="1">
      <alignment vertical="center"/>
    </xf>
    <xf numFmtId="41" fontId="8" fillId="0" borderId="29" xfId="1" applyFont="1" applyBorder="1">
      <alignment vertical="center"/>
    </xf>
    <xf numFmtId="10" fontId="8" fillId="0" borderId="29" xfId="375" applyNumberFormat="1" applyFont="1" applyBorder="1">
      <alignment vertical="center"/>
    </xf>
    <xf numFmtId="41" fontId="8" fillId="5" borderId="29" xfId="1" applyFont="1" applyFill="1" applyBorder="1">
      <alignment vertical="center"/>
    </xf>
    <xf numFmtId="10" fontId="8" fillId="5" borderId="30" xfId="375" applyNumberFormat="1" applyFont="1" applyFill="1" applyBorder="1">
      <alignment vertical="center"/>
    </xf>
    <xf numFmtId="10" fontId="45" fillId="0" borderId="31" xfId="375" applyNumberFormat="1" applyFont="1" applyBorder="1">
      <alignment vertical="center"/>
    </xf>
    <xf numFmtId="177" fontId="9" fillId="2" borderId="32" xfId="2" applyNumberFormat="1" applyFont="1" applyFill="1" applyBorder="1" applyAlignment="1">
      <alignment horizontal="center" vertical="center"/>
    </xf>
    <xf numFmtId="41" fontId="8" fillId="4" borderId="33" xfId="2" applyNumberFormat="1" applyFont="1" applyFill="1" applyBorder="1">
      <alignment vertical="center"/>
    </xf>
    <xf numFmtId="10" fontId="8" fillId="4" borderId="33" xfId="375" applyNumberFormat="1" applyFont="1" applyFill="1" applyBorder="1">
      <alignment vertical="center"/>
    </xf>
    <xf numFmtId="41" fontId="8" fillId="5" borderId="33" xfId="2" applyNumberFormat="1" applyFont="1" applyFill="1" applyBorder="1">
      <alignment vertical="center"/>
    </xf>
    <xf numFmtId="10" fontId="8" fillId="5" borderId="33" xfId="375" applyNumberFormat="1" applyFont="1" applyFill="1" applyBorder="1">
      <alignment vertical="center"/>
    </xf>
    <xf numFmtId="41" fontId="8" fillId="0" borderId="33" xfId="1" applyFont="1" applyBorder="1">
      <alignment vertical="center"/>
    </xf>
    <xf numFmtId="10" fontId="8" fillId="0" borderId="33" xfId="375" applyNumberFormat="1" applyFont="1" applyBorder="1">
      <alignment vertical="center"/>
    </xf>
    <xf numFmtId="41" fontId="8" fillId="5" borderId="33" xfId="1" applyFont="1" applyFill="1" applyBorder="1">
      <alignment vertical="center"/>
    </xf>
    <xf numFmtId="10" fontId="8" fillId="5" borderId="34" xfId="375" applyNumberFormat="1" applyFont="1" applyFill="1" applyBorder="1">
      <alignment vertical="center"/>
    </xf>
    <xf numFmtId="10" fontId="45" fillId="0" borderId="35" xfId="375" applyNumberFormat="1" applyFont="1" applyBorder="1">
      <alignment vertical="center"/>
    </xf>
    <xf numFmtId="10" fontId="8" fillId="4" borderId="2" xfId="375" applyNumberFormat="1" applyFont="1" applyFill="1" applyBorder="1">
      <alignment vertical="center"/>
    </xf>
    <xf numFmtId="10" fontId="8" fillId="5" borderId="2" xfId="375" applyNumberFormat="1" applyFont="1" applyFill="1" applyBorder="1">
      <alignment vertical="center"/>
    </xf>
    <xf numFmtId="10" fontId="8" fillId="0" borderId="2" xfId="375" applyNumberFormat="1" applyFont="1" applyBorder="1">
      <alignment vertical="center"/>
    </xf>
    <xf numFmtId="10" fontId="8" fillId="5" borderId="27"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8" fillId="4" borderId="36" xfId="2" applyNumberFormat="1" applyFont="1" applyFill="1" applyBorder="1">
      <alignment vertical="center"/>
    </xf>
    <xf numFmtId="41" fontId="8" fillId="0" borderId="36" xfId="1" applyFont="1" applyBorder="1">
      <alignment vertical="center"/>
    </xf>
    <xf numFmtId="10" fontId="8" fillId="0" borderId="36" xfId="375" applyNumberFormat="1" applyFont="1" applyBorder="1">
      <alignment vertical="center"/>
    </xf>
    <xf numFmtId="41" fontId="8" fillId="5" borderId="36" xfId="1" applyFont="1" applyFill="1" applyBorder="1">
      <alignment vertical="center"/>
    </xf>
    <xf numFmtId="10" fontId="8" fillId="5" borderId="37" xfId="375" applyNumberFormat="1" applyFont="1" applyFill="1" applyBorder="1">
      <alignment vertical="center"/>
    </xf>
    <xf numFmtId="0" fontId="9" fillId="2" borderId="38" xfId="2" applyFont="1" applyFill="1" applyBorder="1" applyAlignment="1">
      <alignment horizontal="center" vertical="center"/>
    </xf>
    <xf numFmtId="41" fontId="9" fillId="0" borderId="39" xfId="2" applyNumberFormat="1" applyFont="1" applyFill="1" applyBorder="1">
      <alignment vertical="center"/>
    </xf>
    <xf numFmtId="10" fontId="9" fillId="0" borderId="39" xfId="375" applyNumberFormat="1" applyFont="1" applyFill="1" applyBorder="1">
      <alignment vertical="center"/>
    </xf>
    <xf numFmtId="41" fontId="9" fillId="5" borderId="39" xfId="1" applyFont="1" applyFill="1" applyBorder="1">
      <alignment vertical="center"/>
    </xf>
    <xf numFmtId="10" fontId="9" fillId="5" borderId="39" xfId="375" applyNumberFormat="1" applyFont="1" applyFill="1" applyBorder="1">
      <alignment vertical="center"/>
    </xf>
    <xf numFmtId="41" fontId="9" fillId="0" borderId="39" xfId="1" applyFont="1" applyBorder="1">
      <alignment vertical="center"/>
    </xf>
    <xf numFmtId="10" fontId="9" fillId="0" borderId="39" xfId="375" applyNumberFormat="1" applyFont="1" applyBorder="1">
      <alignment vertical="center"/>
    </xf>
    <xf numFmtId="10" fontId="9" fillId="5" borderId="40" xfId="375" applyNumberFormat="1" applyFont="1" applyFill="1" applyBorder="1">
      <alignment vertical="center"/>
    </xf>
    <xf numFmtId="41" fontId="9" fillId="0" borderId="40" xfId="1" applyFont="1" applyBorder="1">
      <alignment vertical="center"/>
    </xf>
    <xf numFmtId="10" fontId="48" fillId="0" borderId="41" xfId="375" applyNumberFormat="1" applyFont="1" applyBorder="1">
      <alignment vertical="center"/>
    </xf>
    <xf numFmtId="0" fontId="9" fillId="5" borderId="2" xfId="2" applyFont="1" applyFill="1" applyBorder="1" applyAlignment="1">
      <alignment horizontal="center" vertical="center"/>
    </xf>
    <xf numFmtId="0" fontId="9" fillId="0" borderId="27" xfId="2" applyFont="1" applyBorder="1" applyAlignment="1">
      <alignment horizontal="center" vertical="center"/>
    </xf>
    <xf numFmtId="0" fontId="9" fillId="0" borderId="22" xfId="2" applyFont="1" applyFill="1" applyBorder="1" applyAlignment="1">
      <alignment horizontal="center" vertical="center"/>
    </xf>
    <xf numFmtId="177" fontId="9" fillId="2" borderId="42" xfId="2" applyNumberFormat="1" applyFont="1" applyFill="1" applyBorder="1" applyAlignment="1">
      <alignment horizontal="center" vertical="center"/>
    </xf>
    <xf numFmtId="41" fontId="8" fillId="4" borderId="43" xfId="2" applyNumberFormat="1" applyFont="1" applyFill="1" applyBorder="1">
      <alignment vertical="center"/>
    </xf>
    <xf numFmtId="10" fontId="8" fillId="4" borderId="43" xfId="375" applyNumberFormat="1" applyFont="1" applyFill="1" applyBorder="1">
      <alignment vertical="center"/>
    </xf>
    <xf numFmtId="41" fontId="8" fillId="5" borderId="43" xfId="2" applyNumberFormat="1" applyFont="1" applyFill="1" applyBorder="1">
      <alignment vertical="center"/>
    </xf>
    <xf numFmtId="10" fontId="8" fillId="5" borderId="43" xfId="375" applyNumberFormat="1" applyFont="1" applyFill="1" applyBorder="1">
      <alignment vertical="center"/>
    </xf>
    <xf numFmtId="41" fontId="8" fillId="0" borderId="43" xfId="1" applyFont="1" applyBorder="1">
      <alignment vertical="center"/>
    </xf>
    <xf numFmtId="10" fontId="8" fillId="0" borderId="43" xfId="375" applyNumberFormat="1" applyFont="1" applyBorder="1">
      <alignment vertical="center"/>
    </xf>
    <xf numFmtId="41" fontId="8" fillId="5" borderId="43" xfId="1" applyFont="1" applyFill="1" applyBorder="1">
      <alignment vertical="center"/>
    </xf>
    <xf numFmtId="10" fontId="8" fillId="5" borderId="44" xfId="375" applyNumberFormat="1" applyFont="1" applyFill="1" applyBorder="1">
      <alignment vertical="center"/>
    </xf>
    <xf numFmtId="41" fontId="8" fillId="0" borderId="44" xfId="1" applyFont="1" applyBorder="1">
      <alignment vertical="center"/>
    </xf>
    <xf numFmtId="10" fontId="45" fillId="0" borderId="45" xfId="375" applyNumberFormat="1" applyFont="1" applyBorder="1">
      <alignment vertical="center"/>
    </xf>
    <xf numFmtId="41" fontId="8" fillId="0" borderId="27" xfId="1" applyFont="1" applyBorder="1">
      <alignment vertical="center"/>
    </xf>
    <xf numFmtId="41" fontId="8" fillId="0" borderId="34" xfId="1" applyFont="1" applyBorder="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41" fontId="9" fillId="0" borderId="0" xfId="1" applyFont="1" applyFill="1" applyBorder="1">
      <alignment vertical="center"/>
    </xf>
    <xf numFmtId="10" fontId="48" fillId="0" borderId="0" xfId="375" applyNumberFormat="1" applyFont="1" applyFill="1" applyBorder="1">
      <alignment vertical="center"/>
    </xf>
    <xf numFmtId="189" fontId="0" fillId="0" borderId="0" xfId="0" applyNumberFormat="1" applyFill="1">
      <alignment vertical="center"/>
    </xf>
    <xf numFmtId="0" fontId="0" fillId="0" borderId="0" xfId="0" applyFill="1">
      <alignment vertical="center"/>
    </xf>
    <xf numFmtId="177" fontId="9" fillId="2" borderId="46" xfId="2" applyNumberFormat="1" applyFont="1" applyFill="1" applyBorder="1" applyAlignment="1">
      <alignment horizontal="center" vertical="center"/>
    </xf>
    <xf numFmtId="10" fontId="8" fillId="4" borderId="36" xfId="375" applyNumberFormat="1" applyFont="1" applyFill="1" applyBorder="1">
      <alignment vertical="center"/>
    </xf>
    <xf numFmtId="10" fontId="8" fillId="5" borderId="36" xfId="375" applyNumberFormat="1" applyFont="1" applyFill="1" applyBorder="1">
      <alignment vertical="center"/>
    </xf>
    <xf numFmtId="41" fontId="8" fillId="0" borderId="37" xfId="1" applyFont="1" applyBorder="1">
      <alignment vertical="center"/>
    </xf>
    <xf numFmtId="10" fontId="45" fillId="0" borderId="47" xfId="375" applyNumberFormat="1" applyFont="1" applyBorder="1">
      <alignment vertical="center"/>
    </xf>
    <xf numFmtId="41" fontId="8" fillId="0" borderId="30" xfId="1" applyFont="1" applyBorder="1">
      <alignment vertical="center"/>
    </xf>
    <xf numFmtId="41" fontId="8" fillId="5" borderId="48" xfId="2" applyNumberFormat="1" applyFont="1" applyFill="1" applyBorder="1">
      <alignment vertical="center"/>
    </xf>
    <xf numFmtId="41" fontId="8" fillId="5" borderId="29" xfId="2" applyNumberFormat="1" applyFont="1" applyFill="1" applyBorder="1">
      <alignment vertical="center"/>
    </xf>
    <xf numFmtId="41" fontId="52" fillId="0" borderId="0" xfId="2" applyNumberFormat="1" applyFont="1">
      <alignment vertical="center"/>
    </xf>
    <xf numFmtId="177" fontId="9" fillId="2" borderId="49" xfId="2" applyNumberFormat="1" applyFont="1" applyFill="1" applyBorder="1" applyAlignment="1">
      <alignment horizontal="center" vertical="center"/>
    </xf>
    <xf numFmtId="10" fontId="8" fillId="4" borderId="12" xfId="375" applyNumberFormat="1" applyFont="1" applyFill="1" applyBorder="1">
      <alignment vertical="center"/>
    </xf>
    <xf numFmtId="10" fontId="8" fillId="4" borderId="1" xfId="375" applyNumberFormat="1" applyFont="1" applyFill="1" applyBorder="1">
      <alignment vertical="center"/>
    </xf>
    <xf numFmtId="10" fontId="8" fillId="5" borderId="12" xfId="375" applyNumberFormat="1" applyFont="1" applyFill="1" applyBorder="1">
      <alignment vertical="center"/>
    </xf>
    <xf numFmtId="10" fontId="8" fillId="5" borderId="1" xfId="375" applyNumberFormat="1" applyFont="1" applyFill="1" applyBorder="1">
      <alignment vertical="center"/>
    </xf>
    <xf numFmtId="10" fontId="8" fillId="0" borderId="12" xfId="375" applyNumberFormat="1" applyFont="1" applyBorder="1">
      <alignment vertical="center"/>
    </xf>
    <xf numFmtId="10" fontId="8" fillId="0" borderId="1" xfId="375" applyNumberFormat="1" applyFont="1" applyBorder="1">
      <alignment vertical="center"/>
    </xf>
    <xf numFmtId="10" fontId="8" fillId="5" borderId="24" xfId="375" applyNumberFormat="1" applyFont="1" applyFill="1" applyBorder="1">
      <alignment vertical="center"/>
    </xf>
    <xf numFmtId="10" fontId="8" fillId="5" borderId="3" xfId="375" applyNumberFormat="1" applyFont="1" applyFill="1" applyBorder="1">
      <alignment vertical="center"/>
    </xf>
    <xf numFmtId="177" fontId="9" fillId="2" borderId="21" xfId="2" applyNumberFormat="1" applyFont="1" applyFill="1" applyBorder="1" applyAlignment="1">
      <alignment horizontal="center" vertical="center"/>
    </xf>
    <xf numFmtId="10" fontId="8" fillId="4" borderId="13" xfId="375" applyNumberFormat="1" applyFont="1" applyFill="1" applyBorder="1">
      <alignment vertical="center"/>
    </xf>
    <xf numFmtId="10" fontId="8" fillId="5" borderId="13" xfId="375" applyNumberFormat="1" applyFont="1" applyFill="1" applyBorder="1">
      <alignment vertical="center"/>
    </xf>
    <xf numFmtId="10" fontId="8" fillId="0" borderId="13" xfId="375" applyNumberFormat="1" applyFont="1" applyBorder="1">
      <alignment vertical="center"/>
    </xf>
    <xf numFmtId="10" fontId="8" fillId="5" borderId="25" xfId="375" applyNumberFormat="1" applyFont="1" applyFill="1" applyBorder="1">
      <alignment vertical="center"/>
    </xf>
    <xf numFmtId="10" fontId="45" fillId="0" borderId="16" xfId="375" applyNumberFormat="1" applyFont="1" applyBorder="1">
      <alignment vertical="center"/>
    </xf>
    <xf numFmtId="41" fontId="0" fillId="0" borderId="0" xfId="0" applyNumberFormat="1">
      <alignment vertical="center"/>
    </xf>
    <xf numFmtId="177" fontId="8" fillId="4" borderId="12" xfId="2" applyNumberFormat="1" applyFont="1" applyFill="1" applyBorder="1">
      <alignment vertical="center"/>
    </xf>
    <xf numFmtId="177" fontId="8" fillId="4" borderId="1" xfId="2" applyNumberFormat="1" applyFont="1" applyFill="1" applyBorder="1">
      <alignment vertical="center"/>
    </xf>
    <xf numFmtId="177" fontId="8" fillId="4" borderId="13" xfId="2" applyNumberFormat="1" applyFont="1" applyFill="1" applyBorder="1">
      <alignment vertical="center"/>
    </xf>
    <xf numFmtId="177" fontId="8" fillId="5" borderId="12" xfId="2" applyNumberFormat="1" applyFont="1" applyFill="1" applyBorder="1">
      <alignment vertical="center"/>
    </xf>
    <xf numFmtId="177" fontId="8" fillId="5" borderId="1" xfId="2" applyNumberFormat="1" applyFont="1" applyFill="1" applyBorder="1">
      <alignment vertical="center"/>
    </xf>
    <xf numFmtId="177" fontId="8" fillId="5" borderId="50" xfId="2" applyNumberFormat="1" applyFont="1" applyFill="1" applyBorder="1">
      <alignment vertical="center"/>
    </xf>
    <xf numFmtId="177" fontId="8" fillId="5" borderId="13" xfId="2" applyNumberFormat="1" applyFont="1" applyFill="1" applyBorder="1">
      <alignment vertical="center"/>
    </xf>
    <xf numFmtId="177" fontId="8" fillId="0" borderId="12" xfId="1" applyNumberFormat="1" applyFont="1" applyBorder="1">
      <alignment vertical="center"/>
    </xf>
    <xf numFmtId="177" fontId="8" fillId="0" borderId="1" xfId="1" applyNumberFormat="1" applyFont="1" applyBorder="1">
      <alignment vertical="center"/>
    </xf>
    <xf numFmtId="177" fontId="8" fillId="0" borderId="13" xfId="1" applyNumberFormat="1" applyFont="1" applyBorder="1">
      <alignment vertical="center"/>
    </xf>
    <xf numFmtId="177" fontId="8" fillId="5" borderId="12" xfId="1" applyNumberFormat="1" applyFont="1" applyFill="1" applyBorder="1">
      <alignment vertical="center"/>
    </xf>
    <xf numFmtId="177" fontId="8" fillId="5" borderId="1" xfId="1" applyNumberFormat="1" applyFont="1" applyFill="1" applyBorder="1">
      <alignment vertical="center"/>
    </xf>
    <xf numFmtId="177" fontId="8" fillId="5" borderId="13" xfId="1" applyNumberFormat="1" applyFont="1" applyFill="1" applyBorder="1">
      <alignment vertical="center"/>
    </xf>
    <xf numFmtId="177" fontId="8" fillId="0" borderId="24" xfId="1" applyNumberFormat="1" applyFont="1" applyBorder="1">
      <alignment vertical="center"/>
    </xf>
    <xf numFmtId="177" fontId="8" fillId="0" borderId="3" xfId="1" applyNumberFormat="1" applyFont="1" applyBorder="1">
      <alignment vertical="center"/>
    </xf>
    <xf numFmtId="177" fontId="8" fillId="0" borderId="25" xfId="1" applyNumberFormat="1" applyFont="1" applyBorder="1">
      <alignment vertical="center"/>
    </xf>
    <xf numFmtId="177" fontId="8" fillId="4" borderId="2" xfId="2" applyNumberFormat="1" applyFont="1" applyFill="1" applyBorder="1">
      <alignment vertical="center"/>
    </xf>
    <xf numFmtId="177" fontId="8" fillId="5" borderId="2" xfId="2" applyNumberFormat="1" applyFont="1" applyFill="1" applyBorder="1">
      <alignment vertical="center"/>
    </xf>
    <xf numFmtId="177" fontId="8" fillId="0" borderId="2" xfId="1" applyNumberFormat="1" applyFont="1" applyBorder="1">
      <alignment vertical="center"/>
    </xf>
    <xf numFmtId="177" fontId="8" fillId="5" borderId="2" xfId="1" applyNumberFormat="1" applyFont="1" applyFill="1" applyBorder="1">
      <alignment vertical="center"/>
    </xf>
    <xf numFmtId="177" fontId="8" fillId="0" borderId="27" xfId="1" applyNumberFormat="1" applyFont="1" applyBorder="1">
      <alignment vertical="center"/>
    </xf>
    <xf numFmtId="177" fontId="8" fillId="4" borderId="51" xfId="2" applyNumberFormat="1" applyFont="1" applyFill="1" applyBorder="1">
      <alignment vertical="center"/>
    </xf>
    <xf numFmtId="10" fontId="8" fillId="4" borderId="51" xfId="375" applyNumberFormat="1" applyFont="1" applyFill="1" applyBorder="1">
      <alignment vertical="center"/>
    </xf>
    <xf numFmtId="177" fontId="8" fillId="5" borderId="51" xfId="2" applyNumberFormat="1" applyFont="1" applyFill="1" applyBorder="1">
      <alignment vertical="center"/>
    </xf>
    <xf numFmtId="10" fontId="8" fillId="5" borderId="51" xfId="375" applyNumberFormat="1" applyFont="1" applyFill="1" applyBorder="1">
      <alignment vertical="center"/>
    </xf>
    <xf numFmtId="177" fontId="8" fillId="0" borderId="51" xfId="1" applyNumberFormat="1" applyFont="1" applyBorder="1">
      <alignment vertical="center"/>
    </xf>
    <xf numFmtId="10" fontId="8" fillId="0" borderId="51" xfId="375" applyNumberFormat="1" applyFont="1" applyBorder="1">
      <alignment vertical="center"/>
    </xf>
    <xf numFmtId="177" fontId="8" fillId="5" borderId="51" xfId="1" applyNumberFormat="1" applyFont="1" applyFill="1" applyBorder="1">
      <alignment vertical="center"/>
    </xf>
    <xf numFmtId="10" fontId="8" fillId="5" borderId="52" xfId="375" applyNumberFormat="1" applyFont="1" applyFill="1" applyBorder="1">
      <alignment vertical="center"/>
    </xf>
    <xf numFmtId="177" fontId="8" fillId="0" borderId="52" xfId="1" applyNumberFormat="1" applyFont="1" applyBorder="1">
      <alignment vertical="center"/>
    </xf>
    <xf numFmtId="10" fontId="45" fillId="0" borderId="53" xfId="375" applyNumberFormat="1" applyFont="1" applyBorder="1">
      <alignment vertical="center"/>
    </xf>
    <xf numFmtId="177" fontId="8" fillId="4" borderId="29" xfId="2" applyNumberFormat="1" applyFont="1" applyFill="1" applyBorder="1">
      <alignment vertical="center"/>
    </xf>
    <xf numFmtId="177" fontId="8" fillId="5" borderId="29" xfId="2" applyNumberFormat="1" applyFont="1" applyFill="1" applyBorder="1">
      <alignment vertical="center"/>
    </xf>
    <xf numFmtId="177" fontId="8" fillId="0" borderId="29" xfId="1" applyNumberFormat="1" applyFont="1" applyBorder="1">
      <alignment vertical="center"/>
    </xf>
    <xf numFmtId="177" fontId="8" fillId="5" borderId="29" xfId="1" applyNumberFormat="1" applyFont="1" applyFill="1" applyBorder="1">
      <alignment vertical="center"/>
    </xf>
    <xf numFmtId="177" fontId="8" fillId="0" borderId="30" xfId="1" applyNumberFormat="1" applyFont="1" applyBorder="1">
      <alignment vertical="center"/>
    </xf>
    <xf numFmtId="177" fontId="9" fillId="2" borderId="54" xfId="2" applyNumberFormat="1" applyFont="1" applyFill="1" applyBorder="1" applyAlignment="1">
      <alignment horizontal="center" vertical="center"/>
    </xf>
    <xf numFmtId="177" fontId="8" fillId="5" borderId="36" xfId="2" applyNumberFormat="1" applyFont="1" applyFill="1" applyBorder="1">
      <alignment vertical="center"/>
    </xf>
    <xf numFmtId="177" fontId="8" fillId="0" borderId="36" xfId="1" applyNumberFormat="1" applyFont="1" applyBorder="1">
      <alignment vertical="center"/>
    </xf>
    <xf numFmtId="177" fontId="8" fillId="5" borderId="36" xfId="1" applyNumberFormat="1" applyFont="1" applyFill="1" applyBorder="1">
      <alignment vertical="center"/>
    </xf>
    <xf numFmtId="177" fontId="8" fillId="4" borderId="55" xfId="2" applyNumberFormat="1" applyFont="1" applyFill="1" applyBorder="1">
      <alignment vertical="center"/>
    </xf>
    <xf numFmtId="0" fontId="9" fillId="0" borderId="24" xfId="2" applyFont="1" applyBorder="1" applyAlignment="1">
      <alignment horizontal="center" vertical="center"/>
    </xf>
    <xf numFmtId="0" fontId="9" fillId="0" borderId="18" xfId="2" applyFont="1" applyBorder="1" applyAlignment="1">
      <alignment horizontal="center" vertical="center"/>
    </xf>
    <xf numFmtId="0" fontId="6" fillId="0" borderId="0" xfId="2" applyFont="1" applyBorder="1" applyAlignment="1">
      <alignment horizontal="left" vertical="center"/>
    </xf>
    <xf numFmtId="0" fontId="9" fillId="2" borderId="19"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17" xfId="2" applyFont="1" applyFill="1" applyBorder="1" applyAlignment="1">
      <alignment horizontal="center" vertical="center"/>
    </xf>
    <xf numFmtId="0" fontId="9" fillId="0" borderId="23" xfId="2" applyFont="1" applyFill="1" applyBorder="1" applyAlignment="1">
      <alignment horizontal="center" vertical="center"/>
    </xf>
    <xf numFmtId="0" fontId="9" fillId="5" borderId="24" xfId="2" applyFont="1" applyFill="1" applyBorder="1" applyAlignment="1">
      <alignment horizontal="center" vertical="center"/>
    </xf>
    <xf numFmtId="0" fontId="9" fillId="5" borderId="23" xfId="2" applyFont="1" applyFill="1" applyBorder="1" applyAlignment="1">
      <alignment horizontal="center" vertical="center"/>
    </xf>
    <xf numFmtId="0" fontId="9" fillId="0" borderId="23" xfId="2" applyFont="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8.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3.xml"/><Relationship Id="rId20" Type="http://schemas.openxmlformats.org/officeDocument/2006/relationships/externalLink" Target="externalLinks/externalLink17.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24" Type="http://schemas.openxmlformats.org/officeDocument/2006/relationships/styles" Target="styles.xml"/><Relationship Id="rId5" Type="http://schemas.openxmlformats.org/officeDocument/2006/relationships/externalLink" Target="externalLinks/externalLink2.xml"/><Relationship Id="rId15" Type="http://schemas.openxmlformats.org/officeDocument/2006/relationships/externalLink" Target="externalLinks/externalLink12.xml"/><Relationship Id="rId23" Type="http://schemas.openxmlformats.org/officeDocument/2006/relationships/theme" Target="theme/theme1.xml"/><Relationship Id="rId10" Type="http://schemas.openxmlformats.org/officeDocument/2006/relationships/externalLink" Target="externalLinks/externalLink7.xml"/><Relationship Id="rId19" Type="http://schemas.openxmlformats.org/officeDocument/2006/relationships/externalLink" Target="externalLinks/externalLink16.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workbookViewId="0">
      <selection activeCell="G23" sqref="G23"/>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24</v>
      </c>
      <c r="B1" s="1"/>
      <c r="C1" s="2"/>
      <c r="D1" s="2"/>
      <c r="E1" s="2"/>
    </row>
    <row r="2" spans="1:19" s="3" customFormat="1" ht="21" customHeight="1" thickBot="1">
      <c r="A2" s="152"/>
      <c r="B2" s="152"/>
      <c r="C2" s="10"/>
      <c r="D2" s="10"/>
      <c r="E2" s="10"/>
      <c r="F2" s="10"/>
      <c r="G2" s="10"/>
      <c r="H2" s="10"/>
      <c r="I2" s="10"/>
      <c r="J2" s="10"/>
      <c r="K2" s="10"/>
      <c r="L2" s="10"/>
      <c r="M2" s="10"/>
      <c r="N2" s="10"/>
      <c r="O2" s="44"/>
      <c r="P2" s="44"/>
      <c r="Q2" s="44"/>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53" t="s">
        <v>25</v>
      </c>
      <c r="B5" s="154"/>
      <c r="C5" s="64" t="s">
        <v>26</v>
      </c>
      <c r="D5" s="15" t="s">
        <v>27</v>
      </c>
      <c r="E5" s="29" t="s">
        <v>3</v>
      </c>
      <c r="F5" s="29" t="s">
        <v>4</v>
      </c>
      <c r="G5" s="15" t="s">
        <v>5</v>
      </c>
      <c r="H5" s="15" t="s">
        <v>6</v>
      </c>
      <c r="I5" s="15" t="s">
        <v>7</v>
      </c>
      <c r="J5" s="29" t="s">
        <v>8</v>
      </c>
      <c r="K5" s="15" t="s">
        <v>9</v>
      </c>
      <c r="L5" s="15" t="s">
        <v>10</v>
      </c>
      <c r="M5" s="84" t="s">
        <v>11</v>
      </c>
      <c r="N5" s="20" t="s">
        <v>28</v>
      </c>
      <c r="O5" s="51" t="s">
        <v>29</v>
      </c>
      <c r="P5" s="79"/>
      <c r="Q5" s="79"/>
    </row>
    <row r="6" spans="1:19" s="3" customFormat="1" ht="22.5" customHeight="1">
      <c r="A6" s="155" t="s">
        <v>30</v>
      </c>
      <c r="B6" s="7" t="s">
        <v>31</v>
      </c>
      <c r="C6" s="65">
        <v>98677</v>
      </c>
      <c r="D6" s="8">
        <v>81062</v>
      </c>
      <c r="E6" s="30">
        <v>77287</v>
      </c>
      <c r="F6" s="30">
        <v>69355</v>
      </c>
      <c r="G6" s="8">
        <v>72606</v>
      </c>
      <c r="H6" s="8">
        <v>71488</v>
      </c>
      <c r="I6" s="8">
        <v>76568</v>
      </c>
      <c r="J6" s="30">
        <v>74233</v>
      </c>
      <c r="K6" s="8">
        <v>62700</v>
      </c>
      <c r="L6" s="8">
        <v>68345</v>
      </c>
      <c r="M6" s="46">
        <v>70980</v>
      </c>
      <c r="N6" s="21">
        <v>75530</v>
      </c>
      <c r="O6" s="52">
        <f t="shared" ref="O6" si="0">SUM(C6:N6)</f>
        <v>898831</v>
      </c>
      <c r="P6" s="77"/>
      <c r="Q6" s="78"/>
      <c r="S6" s="92">
        <v>969462</v>
      </c>
    </row>
    <row r="7" spans="1:19" s="3" customFormat="1" ht="22.5" customHeight="1">
      <c r="A7" s="156"/>
      <c r="B7" s="7" t="s">
        <v>32</v>
      </c>
      <c r="C7" s="66">
        <v>1.2493764323065042</v>
      </c>
      <c r="D7" s="39">
        <v>1.0972116946399566</v>
      </c>
      <c r="E7" s="31">
        <v>1.0333868164193074</v>
      </c>
      <c r="F7" s="31">
        <v>1.0785655412655708</v>
      </c>
      <c r="G7" s="39">
        <v>1.1962435126451931</v>
      </c>
      <c r="H7" s="39">
        <v>1.0864272579444081</v>
      </c>
      <c r="I7" s="39">
        <v>0.90294582419396685</v>
      </c>
      <c r="J7" s="31">
        <v>0.69894639713013262</v>
      </c>
      <c r="K7" s="39">
        <v>0.63173803526448358</v>
      </c>
      <c r="L7" s="39">
        <v>0.79143313724581965</v>
      </c>
      <c r="M7" s="85">
        <v>0.83310836981654712</v>
      </c>
      <c r="N7" s="22">
        <v>0.84672989394856613</v>
      </c>
      <c r="O7" s="53">
        <f>O6/S6</f>
        <v>0.9271441273613612</v>
      </c>
      <c r="P7" s="78"/>
      <c r="Q7" s="78"/>
      <c r="S7" s="92">
        <v>14.071091416519762</v>
      </c>
    </row>
    <row r="8" spans="1:19" s="3" customFormat="1" ht="22.5" customHeight="1">
      <c r="A8" s="157" t="s">
        <v>33</v>
      </c>
      <c r="B8" s="61" t="s">
        <v>34</v>
      </c>
      <c r="C8" s="67">
        <v>76699</v>
      </c>
      <c r="D8" s="16">
        <v>63336</v>
      </c>
      <c r="E8" s="32">
        <v>26827</v>
      </c>
      <c r="F8" s="32">
        <v>9451</v>
      </c>
      <c r="G8" s="16">
        <v>13310</v>
      </c>
      <c r="H8" s="16">
        <v>29890</v>
      </c>
      <c r="I8" s="16">
        <v>42792</v>
      </c>
      <c r="J8" s="32">
        <v>46819</v>
      </c>
      <c r="K8" s="16">
        <v>18302</v>
      </c>
      <c r="L8" s="16">
        <v>11361</v>
      </c>
      <c r="M8" s="90">
        <v>18158</v>
      </c>
      <c r="N8" s="91">
        <v>57168</v>
      </c>
      <c r="O8" s="54">
        <f t="shared" ref="O8" si="1">SUM(C8:N8)</f>
        <v>414113</v>
      </c>
      <c r="P8" s="80" t="s">
        <v>35</v>
      </c>
      <c r="Q8" s="78"/>
      <c r="S8" s="92">
        <v>427758</v>
      </c>
    </row>
    <row r="9" spans="1:19" s="3" customFormat="1" ht="22.5" customHeight="1">
      <c r="A9" s="158"/>
      <c r="B9" s="61" t="s">
        <v>36</v>
      </c>
      <c r="C9" s="68">
        <v>1.2926870375676267</v>
      </c>
      <c r="D9" s="40">
        <v>1.2754954084098598</v>
      </c>
      <c r="E9" s="33">
        <v>0.84007640759065572</v>
      </c>
      <c r="F9" s="33">
        <v>0.63741822351116206</v>
      </c>
      <c r="G9" s="40">
        <v>0.72625088666994053</v>
      </c>
      <c r="H9" s="40">
        <v>1.020310633213859</v>
      </c>
      <c r="I9" s="40">
        <v>1.0490806570237803</v>
      </c>
      <c r="J9" s="33">
        <v>0.98834730109138502</v>
      </c>
      <c r="K9" s="40">
        <v>0.74805853020518265</v>
      </c>
      <c r="L9" s="40">
        <v>0.84317945673148287</v>
      </c>
      <c r="M9" s="86">
        <v>0.58215510884550026</v>
      </c>
      <c r="N9" s="23">
        <v>0.85205830625689327</v>
      </c>
      <c r="O9" s="55">
        <f>O8/S8</f>
        <v>0.96810112259735648</v>
      </c>
      <c r="P9" s="78"/>
      <c r="Q9" s="78"/>
      <c r="S9" s="92">
        <v>13.99250260435641</v>
      </c>
    </row>
    <row r="10" spans="1:19" s="3" customFormat="1" ht="22.5" customHeight="1">
      <c r="A10" s="150" t="s">
        <v>37</v>
      </c>
      <c r="B10" s="11" t="s">
        <v>15</v>
      </c>
      <c r="C10" s="69">
        <v>467.2647</v>
      </c>
      <c r="D10" s="17">
        <v>340.7346</v>
      </c>
      <c r="E10" s="34">
        <v>437.50740000000002</v>
      </c>
      <c r="F10" s="34">
        <v>435.51420000000002</v>
      </c>
      <c r="G10" s="17">
        <v>343.827</v>
      </c>
      <c r="H10" s="17">
        <v>378.70800000000003</v>
      </c>
      <c r="I10" s="17">
        <v>286.02420000000001</v>
      </c>
      <c r="J10" s="34">
        <v>264.09899999999999</v>
      </c>
      <c r="K10" s="17">
        <v>225.23159999999999</v>
      </c>
      <c r="L10" s="17">
        <v>312.93239999999997</v>
      </c>
      <c r="M10" s="47">
        <v>371.73180000000002</v>
      </c>
      <c r="N10" s="24">
        <v>390.66719999999998</v>
      </c>
      <c r="O10" s="56">
        <f>SUM(C10:N10)</f>
        <v>4254.2421000000004</v>
      </c>
      <c r="P10" s="80"/>
      <c r="Q10" s="78"/>
      <c r="S10" s="92">
        <v>3515.0282000000002</v>
      </c>
    </row>
    <row r="11" spans="1:19" s="3" customFormat="1" ht="22.5" customHeight="1">
      <c r="A11" s="159"/>
      <c r="B11" s="7" t="s">
        <v>32</v>
      </c>
      <c r="C11" s="70">
        <v>2.2014360119573437</v>
      </c>
      <c r="D11" s="41">
        <v>1.7445477538732503</v>
      </c>
      <c r="E11" s="35">
        <v>1.9260183732441614</v>
      </c>
      <c r="F11" s="35">
        <v>2.2302631983235934</v>
      </c>
      <c r="G11" s="41">
        <v>2.4650277455155503</v>
      </c>
      <c r="H11" s="41">
        <v>1.9593526977652367</v>
      </c>
      <c r="I11" s="41">
        <v>1.2374414644529588</v>
      </c>
      <c r="J11" s="35">
        <v>0.54097917396407524</v>
      </c>
      <c r="K11" s="41">
        <v>0.55681786155573654</v>
      </c>
      <c r="L11" s="41">
        <v>0.99397009441261774</v>
      </c>
      <c r="M11" s="48">
        <v>0.73303008952377235</v>
      </c>
      <c r="N11" s="25">
        <v>0.96107361945079139</v>
      </c>
      <c r="O11" s="57">
        <f>O10/S10</f>
        <v>1.2103009870589374</v>
      </c>
      <c r="P11" s="78"/>
      <c r="Q11" s="78"/>
      <c r="S11" s="92">
        <v>18.140997212032236</v>
      </c>
    </row>
    <row r="12" spans="1:19" s="3" customFormat="1" ht="22.5" customHeight="1">
      <c r="A12" s="157" t="s">
        <v>38</v>
      </c>
      <c r="B12" s="61" t="s">
        <v>15</v>
      </c>
      <c r="C12" s="71">
        <v>1211.5008</v>
      </c>
      <c r="D12" s="18">
        <v>1042.1297999999999</v>
      </c>
      <c r="E12" s="36">
        <v>1225.818</v>
      </c>
      <c r="F12" s="36">
        <v>1105.2293999999999</v>
      </c>
      <c r="G12" s="18">
        <v>826.18140000000005</v>
      </c>
      <c r="H12" s="18">
        <v>735.49080000000004</v>
      </c>
      <c r="I12" s="18">
        <v>609.91920000000005</v>
      </c>
      <c r="J12" s="36">
        <v>565.07219999999995</v>
      </c>
      <c r="K12" s="18">
        <v>547.13340000000005</v>
      </c>
      <c r="L12" s="18">
        <v>747.45</v>
      </c>
      <c r="M12" s="49">
        <v>878.00459999999998</v>
      </c>
      <c r="N12" s="26">
        <v>931.82100000000003</v>
      </c>
      <c r="O12" s="54">
        <f>SUM(C12:N12)</f>
        <v>10425.750600000001</v>
      </c>
      <c r="P12" s="80"/>
      <c r="Q12" s="78"/>
      <c r="S12" s="92">
        <v>9238.0661999999993</v>
      </c>
    </row>
    <row r="13" spans="1:19" s="3" customFormat="1" ht="22.5" customHeight="1">
      <c r="A13" s="158"/>
      <c r="B13" s="61" t="s">
        <v>36</v>
      </c>
      <c r="C13" s="72">
        <v>1.3799726967200183</v>
      </c>
      <c r="D13" s="42">
        <v>1.0649593332263738</v>
      </c>
      <c r="E13" s="37">
        <v>1.2279145412877948</v>
      </c>
      <c r="F13" s="37">
        <v>1.2989858730229249</v>
      </c>
      <c r="G13" s="42">
        <v>1.1359583885032154</v>
      </c>
      <c r="H13" s="42">
        <v>1.0561119058973139</v>
      </c>
      <c r="I13" s="42">
        <v>1.1030347420591324</v>
      </c>
      <c r="J13" s="37">
        <v>0.94686265727431895</v>
      </c>
      <c r="K13" s="42">
        <v>0.87030952718401999</v>
      </c>
      <c r="L13" s="42">
        <v>1.2178990837527424</v>
      </c>
      <c r="M13" s="50">
        <v>1.0566729994504847</v>
      </c>
      <c r="N13" s="27">
        <v>1.0520602268889832</v>
      </c>
      <c r="O13" s="58">
        <f>O12/S12</f>
        <v>1.1285641793733847</v>
      </c>
      <c r="P13" s="78"/>
      <c r="Q13" s="78"/>
      <c r="S13" s="92">
        <v>13.924912061652343</v>
      </c>
    </row>
    <row r="14" spans="1:19" s="3" customFormat="1" ht="22.5" customHeight="1">
      <c r="A14" s="150" t="s">
        <v>39</v>
      </c>
      <c r="B14" s="62" t="s">
        <v>40</v>
      </c>
      <c r="C14" s="73">
        <v>499</v>
      </c>
      <c r="D14" s="75">
        <v>336</v>
      </c>
      <c r="E14" s="76">
        <v>481</v>
      </c>
      <c r="F14" s="76">
        <v>675</v>
      </c>
      <c r="G14" s="75">
        <v>440</v>
      </c>
      <c r="H14" s="75">
        <v>925</v>
      </c>
      <c r="I14" s="75">
        <v>647</v>
      </c>
      <c r="J14" s="76">
        <v>1571</v>
      </c>
      <c r="K14" s="75">
        <v>354</v>
      </c>
      <c r="L14" s="75">
        <v>491</v>
      </c>
      <c r="M14" s="87">
        <v>483</v>
      </c>
      <c r="N14" s="89">
        <v>438</v>
      </c>
      <c r="O14" s="59">
        <f>SUM(C14:N14)</f>
        <v>7340</v>
      </c>
      <c r="P14" s="80"/>
      <c r="Q14" s="78"/>
      <c r="S14" s="92">
        <v>6283</v>
      </c>
    </row>
    <row r="15" spans="1:19" ht="22.5" customHeight="1" thickBot="1">
      <c r="A15" s="151"/>
      <c r="B15" s="63" t="s">
        <v>32</v>
      </c>
      <c r="C15" s="74">
        <v>1.6972789115646258</v>
      </c>
      <c r="D15" s="19">
        <v>0.96</v>
      </c>
      <c r="E15" s="38">
        <v>1.236503856041131</v>
      </c>
      <c r="F15" s="38">
        <v>1.2295081967213115</v>
      </c>
      <c r="G15" s="19">
        <v>0.44176706827309237</v>
      </c>
      <c r="H15" s="19">
        <v>0.83258325832583258</v>
      </c>
      <c r="I15" s="19">
        <v>1.5368171021377672</v>
      </c>
      <c r="J15" s="38">
        <v>3.0038240917782026</v>
      </c>
      <c r="K15" s="19">
        <v>0.77973568281938321</v>
      </c>
      <c r="L15" s="19">
        <v>1.8118081180811809</v>
      </c>
      <c r="M15" s="88">
        <v>0.90280373831775695</v>
      </c>
      <c r="N15" s="28">
        <v>1.1230769230769231</v>
      </c>
      <c r="O15" s="60">
        <f>O14/S14</f>
        <v>1.168231736431641</v>
      </c>
      <c r="P15" s="81"/>
      <c r="Q15" s="78"/>
      <c r="S15" s="92">
        <v>14.2022879263719</v>
      </c>
    </row>
    <row r="16" spans="1:19">
      <c r="C16" s="43"/>
      <c r="D16" s="43"/>
      <c r="E16" s="43"/>
      <c r="F16" s="43"/>
      <c r="G16" s="43"/>
      <c r="H16" s="43"/>
      <c r="I16" s="43"/>
      <c r="J16" s="43"/>
      <c r="K16" s="43"/>
      <c r="L16" s="43"/>
      <c r="M16" s="43"/>
      <c r="N16" s="43"/>
      <c r="O16" s="43"/>
      <c r="P16" s="82"/>
      <c r="Q16" s="82"/>
    </row>
    <row r="17" spans="3:17">
      <c r="P17" s="83"/>
      <c r="Q17" s="83"/>
    </row>
    <row r="18" spans="3:17">
      <c r="C18" s="45"/>
      <c r="D18" s="45"/>
      <c r="E18" s="45"/>
      <c r="F18" s="45"/>
      <c r="G18" s="45"/>
      <c r="H18" s="45"/>
      <c r="I18" s="45"/>
      <c r="J18" s="45"/>
      <c r="K18" s="45"/>
      <c r="L18" s="45"/>
      <c r="M18" s="45"/>
      <c r="N18" s="45"/>
      <c r="P18" s="83"/>
      <c r="Q18" s="83"/>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S18"/>
  <sheetViews>
    <sheetView tabSelected="1" workbookViewId="0">
      <selection activeCell="E22" sqref="E22"/>
    </sheetView>
  </sheetViews>
  <sheetFormatPr defaultRowHeight="16.5"/>
  <cols>
    <col min="1" max="1" width="18.625" customWidth="1"/>
    <col min="2" max="2" width="17.5" customWidth="1"/>
    <col min="3" max="14" width="11.375" customWidth="1"/>
    <col min="15" max="17" width="14.625" customWidth="1"/>
    <col min="19" max="19" width="13.75" customWidth="1"/>
  </cols>
  <sheetData>
    <row r="1" spans="1:19" s="3" customFormat="1" ht="25.5" customHeight="1">
      <c r="A1" s="1" t="s">
        <v>23</v>
      </c>
      <c r="B1" s="1"/>
      <c r="C1" s="2"/>
      <c r="D1" s="2"/>
      <c r="E1" s="2"/>
    </row>
    <row r="2" spans="1:19" s="3" customFormat="1" ht="21" customHeight="1" thickBot="1">
      <c r="A2" s="152"/>
      <c r="B2" s="152"/>
      <c r="C2" s="10"/>
      <c r="D2" s="10"/>
      <c r="E2" s="10"/>
      <c r="F2" s="10"/>
      <c r="G2" s="10"/>
      <c r="H2" s="10"/>
      <c r="I2" s="10"/>
      <c r="J2" s="10"/>
      <c r="K2" s="10"/>
      <c r="L2" s="10"/>
      <c r="M2" s="10"/>
      <c r="N2" s="10"/>
      <c r="O2" s="44"/>
      <c r="P2" s="44"/>
      <c r="Q2" s="44"/>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53" t="s">
        <v>0</v>
      </c>
      <c r="B5" s="154"/>
      <c r="C5" s="12" t="s">
        <v>1</v>
      </c>
      <c r="D5" s="15" t="s">
        <v>2</v>
      </c>
      <c r="E5" s="84" t="s">
        <v>3</v>
      </c>
      <c r="F5" s="20" t="s">
        <v>4</v>
      </c>
      <c r="G5" s="145" t="s">
        <v>5</v>
      </c>
      <c r="H5" s="9" t="s">
        <v>6</v>
      </c>
      <c r="I5" s="9" t="s">
        <v>7</v>
      </c>
      <c r="J5" s="93" t="s">
        <v>8</v>
      </c>
      <c r="K5" s="9" t="s">
        <v>9</v>
      </c>
      <c r="L5" s="9" t="s">
        <v>10</v>
      </c>
      <c r="M5" s="9" t="s">
        <v>11</v>
      </c>
      <c r="N5" s="102" t="s">
        <v>12</v>
      </c>
      <c r="O5" s="51" t="s">
        <v>13</v>
      </c>
      <c r="P5" s="79"/>
      <c r="Q5" s="79"/>
    </row>
    <row r="6" spans="1:19" s="3" customFormat="1" ht="22.5" customHeight="1">
      <c r="A6" s="155" t="s">
        <v>20</v>
      </c>
      <c r="B6" s="7" t="s">
        <v>14</v>
      </c>
      <c r="C6" s="109">
        <v>82165</v>
      </c>
      <c r="D6" s="125">
        <v>66230</v>
      </c>
      <c r="E6" s="149">
        <v>69553</v>
      </c>
      <c r="F6" s="140">
        <v>67540</v>
      </c>
      <c r="G6" s="130"/>
      <c r="H6" s="110"/>
      <c r="I6" s="110"/>
      <c r="J6" s="110"/>
      <c r="K6" s="110"/>
      <c r="L6" s="110"/>
      <c r="M6" s="110"/>
      <c r="N6" s="111"/>
      <c r="O6" s="52">
        <f t="shared" ref="O6" si="0">SUM(C6:N6)</f>
        <v>285488</v>
      </c>
      <c r="P6" s="77"/>
      <c r="Q6" s="78"/>
    </row>
    <row r="7" spans="1:19" s="3" customFormat="1" ht="22.5" customHeight="1">
      <c r="A7" s="156"/>
      <c r="B7" s="7" t="s">
        <v>21</v>
      </c>
      <c r="C7" s="94">
        <f>C6/'2018년도'!C6</f>
        <v>0.83266617347507521</v>
      </c>
      <c r="D7" s="39">
        <f>D6/'2018년도'!D6</f>
        <v>0.81702894081073751</v>
      </c>
      <c r="E7" s="85">
        <f>E6/'2018년도'!E6</f>
        <v>0.89993142443101681</v>
      </c>
      <c r="F7" s="22">
        <f>F6/'2018년도'!F6</f>
        <v>0.97383029341792227</v>
      </c>
      <c r="G7" s="131">
        <f>G6/'2018년도'!G6</f>
        <v>0</v>
      </c>
      <c r="H7" s="95">
        <f>H6/'2018년도'!H6</f>
        <v>0</v>
      </c>
      <c r="I7" s="95">
        <f>I6/'2018년도'!I6</f>
        <v>0</v>
      </c>
      <c r="J7" s="95">
        <f>J6/'2018년도'!J6</f>
        <v>0</v>
      </c>
      <c r="K7" s="95">
        <f>K6/'2018년도'!K6</f>
        <v>0</v>
      </c>
      <c r="L7" s="95">
        <f>L6/'2018년도'!L6</f>
        <v>0</v>
      </c>
      <c r="M7" s="95">
        <f>M6/'2018년도'!M6</f>
        <v>0</v>
      </c>
      <c r="N7" s="103">
        <f>N6/'2018년도'!N6</f>
        <v>0</v>
      </c>
      <c r="O7" s="53">
        <f>O6/S7</f>
        <v>0.87470778017102713</v>
      </c>
      <c r="P7" s="78"/>
      <c r="Q7" s="78"/>
      <c r="S7" s="10">
        <f>SUM('2018년도'!C6:F6)</f>
        <v>326381</v>
      </c>
    </row>
    <row r="8" spans="1:19" s="3" customFormat="1" ht="22.5" customHeight="1">
      <c r="A8" s="157" t="s">
        <v>16</v>
      </c>
      <c r="B8" s="61" t="s">
        <v>14</v>
      </c>
      <c r="C8" s="112">
        <v>62323</v>
      </c>
      <c r="D8" s="126">
        <v>46560</v>
      </c>
      <c r="E8" s="146">
        <v>20683</v>
      </c>
      <c r="F8" s="141">
        <v>8045</v>
      </c>
      <c r="G8" s="132"/>
      <c r="H8" s="113"/>
      <c r="I8" s="113"/>
      <c r="J8" s="113"/>
      <c r="K8" s="113"/>
      <c r="L8" s="113"/>
      <c r="M8" s="114"/>
      <c r="N8" s="115"/>
      <c r="O8" s="54">
        <f t="shared" ref="O8" si="1">SUM(C8:N8)</f>
        <v>137611</v>
      </c>
      <c r="P8" s="80" t="s">
        <v>22</v>
      </c>
      <c r="Q8" s="78"/>
    </row>
    <row r="9" spans="1:19" s="3" customFormat="1" ht="22.5" customHeight="1">
      <c r="A9" s="158"/>
      <c r="B9" s="61" t="s">
        <v>21</v>
      </c>
      <c r="C9" s="96">
        <f>C8/'2018년도'!C8</f>
        <v>0.81256600477190055</v>
      </c>
      <c r="D9" s="40">
        <f>D8/'2018년도'!D8</f>
        <v>0.73512694202349371</v>
      </c>
      <c r="E9" s="86">
        <f>E8/'2018년도'!E8</f>
        <v>0.77097700078279341</v>
      </c>
      <c r="F9" s="23">
        <f>F8/'2018년도'!F8</f>
        <v>0.85123267379113321</v>
      </c>
      <c r="G9" s="133">
        <f>G8/'2018년도'!G8</f>
        <v>0</v>
      </c>
      <c r="H9" s="97">
        <f>H8/'2018년도'!H8</f>
        <v>0</v>
      </c>
      <c r="I9" s="97">
        <f>I8/'2018년도'!I8</f>
        <v>0</v>
      </c>
      <c r="J9" s="97">
        <f>J8/'2018년도'!J8</f>
        <v>0</v>
      </c>
      <c r="K9" s="97">
        <f>K8/'2018년도'!K8</f>
        <v>0</v>
      </c>
      <c r="L9" s="97">
        <f>L8/'2018년도'!L8</f>
        <v>0</v>
      </c>
      <c r="M9" s="97">
        <f>M8/'2018년도'!M8</f>
        <v>0</v>
      </c>
      <c r="N9" s="104">
        <f>N8/'2018년도'!N8</f>
        <v>0</v>
      </c>
      <c r="O9" s="55">
        <f>O8/S9</f>
        <v>0.78049264660008055</v>
      </c>
      <c r="P9" s="78"/>
      <c r="Q9" s="78"/>
      <c r="S9" s="10">
        <f>SUM('2018년도'!C8:F8)</f>
        <v>176313</v>
      </c>
    </row>
    <row r="10" spans="1:19" s="3" customFormat="1" ht="22.5" customHeight="1">
      <c r="A10" s="150" t="s">
        <v>17</v>
      </c>
      <c r="B10" s="11" t="s">
        <v>15</v>
      </c>
      <c r="C10" s="116">
        <v>357.779</v>
      </c>
      <c r="D10" s="127">
        <v>323.89499999999998</v>
      </c>
      <c r="E10" s="147">
        <v>323.89499999999998</v>
      </c>
      <c r="F10" s="142">
        <v>313.92899999999997</v>
      </c>
      <c r="G10" s="134"/>
      <c r="H10" s="117"/>
      <c r="I10" s="117"/>
      <c r="J10" s="117"/>
      <c r="K10" s="117"/>
      <c r="L10" s="117"/>
      <c r="M10" s="117"/>
      <c r="N10" s="118"/>
      <c r="O10" s="56">
        <f>SUM(C10:N10)</f>
        <v>1319.498</v>
      </c>
      <c r="P10" s="80"/>
      <c r="Q10" s="78"/>
    </row>
    <row r="11" spans="1:19" s="3" customFormat="1" ht="22.5" customHeight="1">
      <c r="A11" s="159"/>
      <c r="B11" s="7" t="s">
        <v>21</v>
      </c>
      <c r="C11" s="98">
        <f>C10/'2018년도'!C10</f>
        <v>0.76568805646991944</v>
      </c>
      <c r="D11" s="41">
        <f>D10/'2018년도'!D10</f>
        <v>0.95057854412202336</v>
      </c>
      <c r="E11" s="48">
        <f>E10/'2018년도'!E10</f>
        <v>0.74031890660592248</v>
      </c>
      <c r="F11" s="25">
        <f>F10/'2018년도'!F10</f>
        <v>0.72082379862700219</v>
      </c>
      <c r="G11" s="135">
        <f>G10/'2018년도'!G10</f>
        <v>0</v>
      </c>
      <c r="H11" s="99">
        <f>H10/'2018년도'!H10</f>
        <v>0</v>
      </c>
      <c r="I11" s="99">
        <f>I10/'2018년도'!I10</f>
        <v>0</v>
      </c>
      <c r="J11" s="99">
        <f>J10/'2018년도'!J10</f>
        <v>0</v>
      </c>
      <c r="K11" s="99">
        <f>K10/'2018년도'!K10</f>
        <v>0</v>
      </c>
      <c r="L11" s="99">
        <f>L10/'2018년도'!L10</f>
        <v>0</v>
      </c>
      <c r="M11" s="99">
        <f>M10/'2018년도'!M10</f>
        <v>0</v>
      </c>
      <c r="N11" s="105">
        <f>N10/'2018년도'!N10</f>
        <v>0</v>
      </c>
      <c r="O11" s="57">
        <f>O10/S11</f>
        <v>0.78493848589270965</v>
      </c>
      <c r="P11" s="78"/>
      <c r="Q11" s="78"/>
      <c r="S11" s="10">
        <f>SUM('2018년도'!C10:F10)</f>
        <v>1681.0209</v>
      </c>
    </row>
    <row r="12" spans="1:19" s="3" customFormat="1" ht="22.5" customHeight="1">
      <c r="A12" s="157" t="s">
        <v>18</v>
      </c>
      <c r="B12" s="61" t="s">
        <v>15</v>
      </c>
      <c r="C12" s="119">
        <v>1179.9739999999999</v>
      </c>
      <c r="D12" s="128">
        <v>932.81759999999997</v>
      </c>
      <c r="E12" s="148">
        <v>932.81759999999997</v>
      </c>
      <c r="F12" s="143">
        <v>991.61699999999996</v>
      </c>
      <c r="G12" s="136"/>
      <c r="H12" s="120"/>
      <c r="I12" s="120"/>
      <c r="J12" s="120"/>
      <c r="K12" s="120"/>
      <c r="L12" s="120"/>
      <c r="M12" s="120"/>
      <c r="N12" s="121"/>
      <c r="O12" s="54">
        <f>SUM(C12:N12)</f>
        <v>4037.2262000000001</v>
      </c>
      <c r="P12" s="80"/>
      <c r="Q12" s="78"/>
    </row>
    <row r="13" spans="1:19" s="3" customFormat="1" ht="22.5" customHeight="1">
      <c r="A13" s="158"/>
      <c r="B13" s="61" t="s">
        <v>21</v>
      </c>
      <c r="C13" s="100">
        <f>C12/'2018년도'!C12</f>
        <v>0.97397707042372561</v>
      </c>
      <c r="D13" s="42">
        <f>D12/'2018년도'!D12</f>
        <v>0.89510692430060057</v>
      </c>
      <c r="E13" s="86">
        <f>E12/'2018년도'!E12</f>
        <v>0.76097560975609757</v>
      </c>
      <c r="F13" s="27">
        <f>F12/'2018년도'!F12</f>
        <v>0.89720468890892702</v>
      </c>
      <c r="G13" s="137">
        <f>G12/'2018년도'!G12</f>
        <v>0</v>
      </c>
      <c r="H13" s="101">
        <f>H12/'2018년도'!H12</f>
        <v>0</v>
      </c>
      <c r="I13" s="101">
        <f>I12/'2018년도'!I12</f>
        <v>0</v>
      </c>
      <c r="J13" s="101">
        <f>J12/'2018년도'!J12</f>
        <v>0</v>
      </c>
      <c r="K13" s="101">
        <f>K12/'2018년도'!K12</f>
        <v>0</v>
      </c>
      <c r="L13" s="101">
        <f>L12/'2018년도'!L12</f>
        <v>0</v>
      </c>
      <c r="M13" s="101">
        <f>M12/'2018년도'!M12</f>
        <v>0</v>
      </c>
      <c r="N13" s="106">
        <f>N12/'2018년도'!N12</f>
        <v>0</v>
      </c>
      <c r="O13" s="58">
        <f>O12/S13</f>
        <v>0.88059100333763907</v>
      </c>
      <c r="P13" s="78"/>
      <c r="Q13" s="78"/>
      <c r="S13" s="10">
        <f>SUM('2018년도'!C12:F12)</f>
        <v>4584.6779999999999</v>
      </c>
    </row>
    <row r="14" spans="1:19" s="3" customFormat="1" ht="22.5" customHeight="1">
      <c r="A14" s="150" t="s">
        <v>19</v>
      </c>
      <c r="B14" s="62" t="s">
        <v>15</v>
      </c>
      <c r="C14" s="122">
        <v>438</v>
      </c>
      <c r="D14" s="129">
        <v>459</v>
      </c>
      <c r="E14" s="147">
        <v>417</v>
      </c>
      <c r="F14" s="144">
        <v>522</v>
      </c>
      <c r="G14" s="138"/>
      <c r="H14" s="123"/>
      <c r="I14" s="123"/>
      <c r="J14" s="123"/>
      <c r="K14" s="123"/>
      <c r="L14" s="123"/>
      <c r="M14" s="123"/>
      <c r="N14" s="124"/>
      <c r="O14" s="59">
        <f>SUM(C14:N14)</f>
        <v>1836</v>
      </c>
      <c r="P14" s="80"/>
      <c r="Q14" s="78"/>
    </row>
    <row r="15" spans="1:19" ht="22.5" customHeight="1" thickBot="1">
      <c r="A15" s="151"/>
      <c r="B15" s="63" t="s">
        <v>21</v>
      </c>
      <c r="C15" s="13">
        <f>C14/'2018년도'!C14</f>
        <v>0.87775551102204408</v>
      </c>
      <c r="D15" s="19">
        <f>D14/'2018년도'!D14</f>
        <v>1.3660714285714286</v>
      </c>
      <c r="E15" s="88">
        <f>E14/'2018년도'!E14</f>
        <v>0.86694386694386694</v>
      </c>
      <c r="F15" s="28">
        <f>F14/'2018년도'!F14</f>
        <v>0.77333333333333332</v>
      </c>
      <c r="G15" s="139">
        <f>G14/'2018년도'!G14</f>
        <v>0</v>
      </c>
      <c r="H15" s="14">
        <f>H14/'2018년도'!H14</f>
        <v>0</v>
      </c>
      <c r="I15" s="14">
        <f>I14/'2018년도'!I14</f>
        <v>0</v>
      </c>
      <c r="J15" s="14">
        <f>J14/'2018년도'!J14</f>
        <v>0</v>
      </c>
      <c r="K15" s="14">
        <f>K14/'2018년도'!K14</f>
        <v>0</v>
      </c>
      <c r="L15" s="14">
        <f>L14/'2018년도'!L14</f>
        <v>0</v>
      </c>
      <c r="M15" s="14">
        <f>M14/'2018년도'!M14</f>
        <v>0</v>
      </c>
      <c r="N15" s="107">
        <f>N14/'2018년도'!N14</f>
        <v>0</v>
      </c>
      <c r="O15" s="60">
        <f>O14/S15</f>
        <v>0.92214967353088895</v>
      </c>
      <c r="P15" s="81"/>
      <c r="Q15" s="78"/>
      <c r="S15" s="108">
        <f>SUM('2018년도'!C14:F14)</f>
        <v>1991</v>
      </c>
    </row>
    <row r="16" spans="1:19">
      <c r="C16" s="43"/>
      <c r="D16" s="43"/>
      <c r="E16" s="43"/>
      <c r="F16" s="43"/>
      <c r="G16" s="43"/>
      <c r="H16" s="43"/>
      <c r="I16" s="43"/>
      <c r="J16" s="43"/>
      <c r="K16" s="43"/>
      <c r="L16" s="43"/>
      <c r="M16" s="43"/>
      <c r="N16" s="43"/>
      <c r="O16" s="43"/>
      <c r="P16" s="82"/>
      <c r="Q16" s="82"/>
    </row>
    <row r="17" spans="3:17">
      <c r="P17" s="83"/>
      <c r="Q17" s="83"/>
    </row>
    <row r="18" spans="3:17">
      <c r="C18" s="45"/>
      <c r="D18" s="45"/>
      <c r="E18" s="45"/>
      <c r="F18" s="45"/>
      <c r="G18" s="45"/>
      <c r="H18" s="45"/>
      <c r="I18" s="45"/>
      <c r="J18" s="45"/>
      <c r="K18" s="45"/>
      <c r="L18" s="45"/>
      <c r="M18" s="45"/>
      <c r="N18" s="45"/>
      <c r="P18" s="83"/>
      <c r="Q18" s="83"/>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R11" sqref="R11"/>
    </sheetView>
  </sheetViews>
  <sheetFormatPr defaultRowHeight="16.5"/>
  <sheetData/>
  <phoneticPr fontId="4"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2</vt:i4>
      </vt:variant>
    </vt:vector>
  </HeadingPairs>
  <TitlesOfParts>
    <vt:vector size="5" baseType="lpstr">
      <vt:lpstr>2018년도</vt:lpstr>
      <vt:lpstr>2019년도</vt:lpstr>
      <vt:lpstr>Sheet1</vt:lpstr>
      <vt:lpstr>'2018년도'!Print_Area</vt:lpstr>
      <vt:lpstr>'2019년도'!Print_Area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2018-10-23T01:08:31Z</cp:lastPrinted>
  <dcterms:created xsi:type="dcterms:W3CDTF">2016-01-04T07:20:24Z</dcterms:created>
  <dcterms:modified xsi:type="dcterms:W3CDTF">2019-05-21T05:42:59Z</dcterms:modified>
</cp:coreProperties>
</file>