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0 안전관리\0006 시설개방 및 정보공개 3.0\에너지사용현황\"/>
    </mc:Choice>
  </mc:AlternateContent>
  <bookViews>
    <workbookView xWindow="31005" yWindow="195" windowWidth="21120" windowHeight="12750" activeTab="1"/>
  </bookViews>
  <sheets>
    <sheet name="2019년도" sheetId="9" r:id="rId1"/>
    <sheet name="2020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'2019년도'!$A$1:$O$15</definedName>
    <definedName name="_xlnm.Print_Area" localSheetId="1">'2020년도'!$A$1:$O$15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4" i="9"/>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<sst xmlns="http://schemas.openxmlformats.org/spreadsheetml/2006/main" count="61" uniqueCount="40">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</sst>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bottom style="thin">
        <color indexed="64"/>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right/>
      <top style="thin">
        <color indexed="64"/>
      </top>
      <bottom/>
      <diagonal/>
    </border>
    <border>
      <left/>
      <right/>
      <top style="thin">
        <color indexed="64"/>
      </top>
      <bottom style="medium">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4">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41" fontId="8" fillId="5" borderId="31" xfId="1" applyFont="1" applyFill="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0" fillId="0" borderId="0" xfId="0" applyNumberFormat="1">
      <alignment vertical="center"/>
    </xf>
    <xf numFmtId="41" fontId="8" fillId="5" borderId="35"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36"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9" fillId="4" borderId="37" xfId="2" applyNumberFormat="1" applyFont="1" applyFill="1" applyBorder="1">
      <alignment vertical="center"/>
    </xf>
    <xf numFmtId="177" fontId="9" fillId="5" borderId="37" xfId="2" applyNumberFormat="1" applyFont="1" applyFill="1" applyBorder="1">
      <alignment vertical="center"/>
    </xf>
    <xf numFmtId="10" fontId="9" fillId="5" borderId="37" xfId="375" applyNumberFormat="1" applyFont="1" applyFill="1" applyBorder="1">
      <alignment vertical="center"/>
    </xf>
    <xf numFmtId="177" fontId="9" fillId="0" borderId="37" xfId="1" applyNumberFormat="1" applyFont="1" applyBorder="1">
      <alignment vertical="center"/>
    </xf>
    <xf numFmtId="10" fontId="9" fillId="0" borderId="37" xfId="375" applyNumberFormat="1" applyFont="1" applyBorder="1">
      <alignment vertical="center"/>
    </xf>
    <xf numFmtId="177" fontId="9" fillId="5" borderId="37" xfId="1" applyNumberFormat="1" applyFont="1" applyFill="1" applyBorder="1">
      <alignment vertical="center"/>
    </xf>
    <xf numFmtId="177" fontId="9" fillId="0" borderId="38" xfId="1"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45" fillId="4" borderId="2" xfId="2" applyNumberFormat="1" applyFont="1" applyFill="1" applyBorder="1">
      <alignment vertical="center"/>
    </xf>
    <xf numFmtId="177" fontId="45" fillId="4" borderId="34" xfId="2" applyNumberFormat="1" applyFont="1" applyFill="1" applyBorder="1">
      <alignment vertical="center"/>
    </xf>
    <xf numFmtId="10" fontId="45" fillId="4" borderId="2" xfId="375"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77" fontId="45" fillId="5" borderId="2" xfId="1" applyNumberFormat="1" applyFont="1" applyFill="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0" fontId="48" fillId="0" borderId="39" xfId="375" applyNumberFormat="1" applyFont="1" applyBorder="1">
      <alignment vertical="center"/>
    </xf>
    <xf numFmtId="177" fontId="45" fillId="5" borderId="35" xfId="2" applyNumberFormat="1" applyFont="1" applyFill="1" applyBorder="1">
      <alignment vertical="center"/>
    </xf>
    <xf numFmtId="177" fontId="45" fillId="4" borderId="1" xfId="2" applyNumberFormat="1" applyFont="1" applyFill="1" applyBorder="1">
      <alignment vertical="center"/>
    </xf>
    <xf numFmtId="10" fontId="45" fillId="4" borderId="1" xfId="375" applyNumberFormat="1" applyFont="1" applyFill="1" applyBorder="1">
      <alignment vertical="center"/>
    </xf>
    <xf numFmtId="177" fontId="45" fillId="5" borderId="1" xfId="2" applyNumberFormat="1" applyFont="1" applyFill="1" applyBorder="1">
      <alignment vertical="center"/>
    </xf>
    <xf numFmtId="10" fontId="45" fillId="5" borderId="1" xfId="375" applyNumberFormat="1" applyFont="1" applyFill="1" applyBorder="1">
      <alignment vertical="center"/>
    </xf>
    <xf numFmtId="177" fontId="45" fillId="0" borderId="1" xfId="1" applyNumberFormat="1" applyFont="1" applyBorder="1">
      <alignment vertical="center"/>
    </xf>
    <xf numFmtId="10" fontId="45" fillId="0" borderId="1" xfId="375" applyNumberFormat="1" applyFont="1" applyBorder="1">
      <alignment vertical="center"/>
    </xf>
    <xf numFmtId="177" fontId="45" fillId="5" borderId="1" xfId="1" applyNumberFormat="1" applyFont="1" applyFill="1" applyBorder="1">
      <alignment vertical="center"/>
    </xf>
    <xf numFmtId="10" fontId="45" fillId="5" borderId="3" xfId="375" applyNumberFormat="1" applyFont="1" applyFill="1" applyBorder="1">
      <alignment vertical="center"/>
    </xf>
    <xf numFmtId="177" fontId="45" fillId="0" borderId="3" xfId="1" applyNumberFormat="1" applyFont="1" applyBorder="1">
      <alignment vertical="center"/>
    </xf>
    <xf numFmtId="177" fontId="9" fillId="2" borderId="5" xfId="2" applyNumberFormat="1" applyFont="1" applyFill="1" applyBorder="1" applyAlignment="1">
      <alignment horizontal="center" vertical="center"/>
    </xf>
    <xf numFmtId="177" fontId="45" fillId="4" borderId="6" xfId="2" applyNumberFormat="1" applyFont="1" applyFill="1" applyBorder="1">
      <alignment vertical="center"/>
    </xf>
    <xf numFmtId="10" fontId="45"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5" borderId="40" xfId="375" applyNumberFormat="1" applyFont="1" applyFill="1" applyBorder="1">
      <alignment vertical="center"/>
    </xf>
    <xf numFmtId="177" fontId="45" fillId="0" borderId="40" xfId="1" applyNumberFormat="1" applyFont="1" applyBorder="1">
      <alignment vertical="center"/>
    </xf>
    <xf numFmtId="10" fontId="45" fillId="0" borderId="41" xfId="375" applyNumberFormat="1" applyFont="1" applyBorder="1">
      <alignment vertical="center"/>
    </xf>
    <xf numFmtId="10" fontId="9" fillId="4" borderId="37" xfId="375" applyNumberFormat="1" applyFont="1" applyFill="1" applyBorder="1">
      <alignment vertical="center"/>
    </xf>
    <xf numFmtId="10" fontId="9" fillId="5" borderId="38" xfId="375" applyNumberFormat="1" applyFont="1" applyFill="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D24" sqref="D24"/>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38</v>
      </c>
      <c r="B1" s="1"/>
      <c r="C1" s="2"/>
      <c r="D1" s="2"/>
      <c r="E1" s="2"/>
    </row>
    <row r="2" spans="1:19" s="3" customFormat="1" ht="21" customHeight="1" thickBot="1">
      <c r="A2" s="92"/>
      <c r="B2" s="92"/>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93" t="s">
        <v>22</v>
      </c>
      <c r="B5" s="94"/>
      <c r="C5" s="48" t="s">
        <v>23</v>
      </c>
      <c r="D5" s="13" t="s">
        <v>24</v>
      </c>
      <c r="E5" s="18" t="s">
        <v>3</v>
      </c>
      <c r="F5" s="18" t="s">
        <v>4</v>
      </c>
      <c r="G5" s="13" t="s">
        <v>5</v>
      </c>
      <c r="H5" s="13" t="s">
        <v>6</v>
      </c>
      <c r="I5" s="13" t="s">
        <v>7</v>
      </c>
      <c r="J5" s="18" t="s">
        <v>8</v>
      </c>
      <c r="K5" s="13" t="s">
        <v>9</v>
      </c>
      <c r="L5" s="13" t="s">
        <v>10</v>
      </c>
      <c r="M5" s="13" t="s">
        <v>11</v>
      </c>
      <c r="N5" s="9" t="s">
        <v>25</v>
      </c>
      <c r="O5" s="35" t="s">
        <v>26</v>
      </c>
      <c r="P5" s="63"/>
      <c r="Q5" s="63"/>
    </row>
    <row r="6" spans="1:19" s="3" customFormat="1" ht="22.5" customHeight="1">
      <c r="A6" s="95" t="s">
        <v>27</v>
      </c>
      <c r="B6" s="7" t="s">
        <v>28</v>
      </c>
      <c r="C6" s="49">
        <v>82165</v>
      </c>
      <c r="D6" s="8">
        <v>66230</v>
      </c>
      <c r="E6" s="19">
        <v>69553</v>
      </c>
      <c r="F6" s="19">
        <v>67540</v>
      </c>
      <c r="G6" s="8">
        <v>65293</v>
      </c>
      <c r="H6" s="8">
        <v>64665</v>
      </c>
      <c r="I6" s="8">
        <v>73656</v>
      </c>
      <c r="J6" s="19">
        <v>73560</v>
      </c>
      <c r="K6" s="8">
        <v>74525</v>
      </c>
      <c r="L6" s="8">
        <v>77019</v>
      </c>
      <c r="M6" s="8">
        <v>70371</v>
      </c>
      <c r="N6" s="75">
        <v>76918</v>
      </c>
      <c r="O6" s="36">
        <v>861495</v>
      </c>
      <c r="P6" s="61"/>
      <c r="Q6" s="62"/>
      <c r="S6" s="68">
        <v>969462</v>
      </c>
    </row>
    <row r="7" spans="1:19" s="3" customFormat="1" ht="22.5" customHeight="1">
      <c r="A7" s="96"/>
      <c r="B7" s="7" t="s">
        <v>29</v>
      </c>
      <c r="C7" s="50">
        <v>0.83266617347507521</v>
      </c>
      <c r="D7" s="28">
        <v>0.81702894081073751</v>
      </c>
      <c r="E7" s="20">
        <v>0.89993142443101681</v>
      </c>
      <c r="F7" s="20">
        <v>0.97383029341792227</v>
      </c>
      <c r="G7" s="28">
        <v>0.89927829655951297</v>
      </c>
      <c r="H7" s="28">
        <v>0.90455740823634734</v>
      </c>
      <c r="I7" s="28">
        <v>0.961968446348344</v>
      </c>
      <c r="J7" s="20">
        <v>0.99093395120768391</v>
      </c>
      <c r="K7" s="28">
        <v>1.1885964912280702</v>
      </c>
      <c r="L7" s="28">
        <v>1.1269149169653963</v>
      </c>
      <c r="M7" s="28">
        <v>0.99142011834319521</v>
      </c>
      <c r="N7" s="69">
        <v>1.0183768039189727</v>
      </c>
      <c r="O7" s="37">
        <v>0.95846160179166051</v>
      </c>
      <c r="P7" s="62"/>
      <c r="Q7" s="62"/>
      <c r="S7" s="68">
        <v>14.071091416519762</v>
      </c>
    </row>
    <row r="8" spans="1:19" s="3" customFormat="1" ht="22.5" customHeight="1">
      <c r="A8" s="97" t="s">
        <v>30</v>
      </c>
      <c r="B8" s="45" t="s">
        <v>31</v>
      </c>
      <c r="C8" s="51">
        <v>62323</v>
      </c>
      <c r="D8" s="14">
        <v>46560</v>
      </c>
      <c r="E8" s="21">
        <v>20683</v>
      </c>
      <c r="F8" s="21">
        <v>8045</v>
      </c>
      <c r="G8" s="14">
        <v>11155</v>
      </c>
      <c r="H8" s="14">
        <v>26827</v>
      </c>
      <c r="I8" s="14">
        <v>37027</v>
      </c>
      <c r="J8" s="21">
        <v>44472</v>
      </c>
      <c r="K8" s="14">
        <v>20294</v>
      </c>
      <c r="L8" s="14">
        <v>11832</v>
      </c>
      <c r="M8" s="74">
        <v>20914</v>
      </c>
      <c r="N8" s="76">
        <v>53750</v>
      </c>
      <c r="O8" s="38">
        <v>363882</v>
      </c>
      <c r="P8" s="64" t="s">
        <v>32</v>
      </c>
      <c r="Q8" s="62"/>
      <c r="S8" s="68">
        <v>427758</v>
      </c>
    </row>
    <row r="9" spans="1:19" s="3" customFormat="1" ht="22.5" customHeight="1">
      <c r="A9" s="98"/>
      <c r="B9" s="45" t="s">
        <v>33</v>
      </c>
      <c r="C9" s="52">
        <v>0.81256600477190055</v>
      </c>
      <c r="D9" s="29">
        <v>0.73512694202349371</v>
      </c>
      <c r="E9" s="22">
        <v>0.77097700078279341</v>
      </c>
      <c r="F9" s="22">
        <v>0.85123267379113321</v>
      </c>
      <c r="G9" s="29">
        <v>0.83809166040571004</v>
      </c>
      <c r="H9" s="29">
        <v>0.89752425560388094</v>
      </c>
      <c r="I9" s="29">
        <v>0.86527855673957754</v>
      </c>
      <c r="J9" s="22">
        <v>0.94987077895726091</v>
      </c>
      <c r="K9" s="29">
        <v>1.1088405638728007</v>
      </c>
      <c r="L9" s="29">
        <v>1.0414576181674149</v>
      </c>
      <c r="M9" s="29">
        <v>1.1517788302676506</v>
      </c>
      <c r="N9" s="70">
        <v>0.94021130702490907</v>
      </c>
      <c r="O9" s="39">
        <v>0.87870218998196148</v>
      </c>
      <c r="P9" s="62"/>
      <c r="Q9" s="62"/>
      <c r="S9" s="68">
        <v>13.99250260435641</v>
      </c>
    </row>
    <row r="10" spans="1:19" s="3" customFormat="1" ht="22.5" customHeight="1">
      <c r="A10" s="90" t="s">
        <v>34</v>
      </c>
      <c r="B10" s="11" t="s">
        <v>15</v>
      </c>
      <c r="C10" s="53">
        <v>357.779</v>
      </c>
      <c r="D10" s="15">
        <v>323.89499999999998</v>
      </c>
      <c r="E10" s="23">
        <v>330.87119999999999</v>
      </c>
      <c r="F10" s="23">
        <v>313.92899999999997</v>
      </c>
      <c r="G10" s="15">
        <v>290.01060000000001</v>
      </c>
      <c r="H10" s="15">
        <v>311.93579999999997</v>
      </c>
      <c r="I10" s="15">
        <v>312.93239999999997</v>
      </c>
      <c r="J10" s="23">
        <v>415.85219999999998</v>
      </c>
      <c r="K10" s="15">
        <v>351.7998</v>
      </c>
      <c r="L10" s="15">
        <v>330.87119999999999</v>
      </c>
      <c r="M10" s="15">
        <v>335.85419999999999</v>
      </c>
      <c r="N10" s="77">
        <v>244.167</v>
      </c>
      <c r="O10" s="40">
        <v>3919.8974000000003</v>
      </c>
      <c r="P10" s="64"/>
      <c r="Q10" s="62"/>
      <c r="S10" s="68">
        <v>3515.0282000000002</v>
      </c>
    </row>
    <row r="11" spans="1:19" s="3" customFormat="1" ht="22.5" customHeight="1">
      <c r="A11" s="99"/>
      <c r="B11" s="7" t="s">
        <v>29</v>
      </c>
      <c r="C11" s="54">
        <v>0.76568805646991944</v>
      </c>
      <c r="D11" s="30">
        <v>0.95057854412202336</v>
      </c>
      <c r="E11" s="24">
        <v>0.75626423690205002</v>
      </c>
      <c r="F11" s="24">
        <v>0.72082379862700219</v>
      </c>
      <c r="G11" s="30">
        <v>0.84347826086956523</v>
      </c>
      <c r="H11" s="30">
        <v>0.82368421052631569</v>
      </c>
      <c r="I11" s="30">
        <v>1.0940766550522647</v>
      </c>
      <c r="J11" s="24">
        <v>1.5746072495541446</v>
      </c>
      <c r="K11" s="30">
        <v>1.5619469026548674</v>
      </c>
      <c r="L11" s="30">
        <v>1.0573248407643312</v>
      </c>
      <c r="M11" s="30">
        <v>0.90348525469168894</v>
      </c>
      <c r="N11" s="71">
        <v>0.625</v>
      </c>
      <c r="O11" s="41">
        <v>0.92140910363328876</v>
      </c>
      <c r="P11" s="62"/>
      <c r="Q11" s="62"/>
      <c r="S11" s="68">
        <v>18.140997212032236</v>
      </c>
    </row>
    <row r="12" spans="1:19" s="3" customFormat="1" ht="22.5" customHeight="1">
      <c r="A12" s="97" t="s">
        <v>35</v>
      </c>
      <c r="B12" s="45" t="s">
        <v>15</v>
      </c>
      <c r="C12" s="55">
        <v>1179.9739999999999</v>
      </c>
      <c r="D12" s="16">
        <v>932.81759999999997</v>
      </c>
      <c r="E12" s="25">
        <v>1065.3864000000001</v>
      </c>
      <c r="F12" s="25">
        <v>991.61699999999996</v>
      </c>
      <c r="G12" s="16">
        <v>896.94</v>
      </c>
      <c r="H12" s="16">
        <v>766.3854</v>
      </c>
      <c r="I12" s="16">
        <v>716.55539999999996</v>
      </c>
      <c r="J12" s="25">
        <v>615.89880000000005</v>
      </c>
      <c r="K12" s="16">
        <v>572.04840000000002</v>
      </c>
      <c r="L12" s="16">
        <v>705.59280000000001</v>
      </c>
      <c r="M12" s="16">
        <v>742.46699999999998</v>
      </c>
      <c r="N12" s="78">
        <v>960.72239999999999</v>
      </c>
      <c r="O12" s="38">
        <v>10146.405200000001</v>
      </c>
      <c r="P12" s="64"/>
      <c r="Q12" s="62"/>
      <c r="S12" s="68">
        <v>9238.0661999999993</v>
      </c>
    </row>
    <row r="13" spans="1:19" s="3" customFormat="1" ht="22.5" customHeight="1">
      <c r="A13" s="98"/>
      <c r="B13" s="45" t="s">
        <v>33</v>
      </c>
      <c r="C13" s="56">
        <v>0.97397707042372561</v>
      </c>
      <c r="D13" s="31">
        <v>0.89510692430060057</v>
      </c>
      <c r="E13" s="26">
        <v>0.86912282247446204</v>
      </c>
      <c r="F13" s="26">
        <v>0.89720468890892702</v>
      </c>
      <c r="G13" s="31">
        <v>1.0856453558504222</v>
      </c>
      <c r="H13" s="31">
        <v>1.0420054200542006</v>
      </c>
      <c r="I13" s="31">
        <v>1.1748366013071894</v>
      </c>
      <c r="J13" s="26">
        <v>1.0899470899470902</v>
      </c>
      <c r="K13" s="31">
        <v>1.0455373406193078</v>
      </c>
      <c r="L13" s="31">
        <v>0.94399999999999995</v>
      </c>
      <c r="M13" s="31">
        <v>0.84562996594778661</v>
      </c>
      <c r="N13" s="72">
        <v>1.0310160427807487</v>
      </c>
      <c r="O13" s="42">
        <v>0.9732062073305302</v>
      </c>
      <c r="P13" s="62"/>
      <c r="Q13" s="62"/>
      <c r="S13" s="68">
        <v>13.924912061652343</v>
      </c>
    </row>
    <row r="14" spans="1:19" s="3" customFormat="1" ht="22.5" customHeight="1">
      <c r="A14" s="90" t="s">
        <v>36</v>
      </c>
      <c r="B14" s="46" t="s">
        <v>37</v>
      </c>
      <c r="C14" s="57">
        <v>438</v>
      </c>
      <c r="D14" s="59">
        <v>459</v>
      </c>
      <c r="E14" s="60">
        <v>417</v>
      </c>
      <c r="F14" s="60">
        <v>522</v>
      </c>
      <c r="G14" s="59">
        <v>562</v>
      </c>
      <c r="H14" s="59">
        <v>537</v>
      </c>
      <c r="I14" s="59">
        <v>580</v>
      </c>
      <c r="J14" s="60">
        <v>547</v>
      </c>
      <c r="K14" s="59">
        <v>468</v>
      </c>
      <c r="L14" s="59">
        <v>852</v>
      </c>
      <c r="M14" s="59">
        <v>544</v>
      </c>
      <c r="N14" s="79">
        <v>469</v>
      </c>
      <c r="O14" s="43">
        <v>6395</v>
      </c>
      <c r="P14" s="64"/>
      <c r="Q14" s="62"/>
      <c r="S14" s="68">
        <v>6283</v>
      </c>
    </row>
    <row r="15" spans="1:19" ht="22.5" customHeight="1" thickBot="1">
      <c r="A15" s="91"/>
      <c r="B15" s="47" t="s">
        <v>29</v>
      </c>
      <c r="C15" s="58">
        <v>0.87775551102204408</v>
      </c>
      <c r="D15" s="17">
        <v>1.3660714285714286</v>
      </c>
      <c r="E15" s="27">
        <v>0.86694386694386694</v>
      </c>
      <c r="F15" s="27">
        <v>0.77333333333333332</v>
      </c>
      <c r="G15" s="17">
        <v>1.2772727272727273</v>
      </c>
      <c r="H15" s="17">
        <v>0.5805405405405405</v>
      </c>
      <c r="I15" s="17">
        <v>0.89644513137557957</v>
      </c>
      <c r="J15" s="27">
        <v>0.34818586887332909</v>
      </c>
      <c r="K15" s="17">
        <v>1.3220338983050848</v>
      </c>
      <c r="L15" s="17">
        <v>1.7352342158859471</v>
      </c>
      <c r="M15" s="17">
        <v>1.1262939958592133</v>
      </c>
      <c r="N15" s="12">
        <v>1.0707762557077625</v>
      </c>
      <c r="O15" s="44">
        <v>0.87125340599455037</v>
      </c>
      <c r="P15" s="65"/>
      <c r="Q15" s="62"/>
      <c r="S15" s="68">
        <v>14.2022879263719</v>
      </c>
    </row>
    <row r="16" spans="1:19">
      <c r="C16" s="32"/>
      <c r="D16" s="32"/>
      <c r="E16" s="32"/>
      <c r="F16" s="32"/>
      <c r="G16" s="32"/>
      <c r="H16" s="32"/>
      <c r="I16" s="32"/>
      <c r="J16" s="32"/>
      <c r="K16" s="32"/>
      <c r="L16" s="32"/>
      <c r="M16" s="32"/>
      <c r="N16" s="32"/>
      <c r="O16" s="32"/>
      <c r="P16" s="66"/>
      <c r="Q16" s="66"/>
    </row>
    <row r="17" spans="3:17">
      <c r="P17" s="67"/>
      <c r="Q17" s="67"/>
    </row>
    <row r="18" spans="3:17">
      <c r="C18" s="34"/>
      <c r="D18" s="34"/>
      <c r="E18" s="34"/>
      <c r="F18" s="34"/>
      <c r="G18" s="34"/>
      <c r="H18" s="34"/>
      <c r="I18" s="34"/>
      <c r="J18" s="34"/>
      <c r="K18" s="34"/>
      <c r="L18" s="34"/>
      <c r="M18" s="34"/>
      <c r="N18" s="34"/>
      <c r="P18" s="67"/>
      <c r="Q18" s="6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26"/>
  <sheetViews>
    <sheetView tabSelected="1" zoomScale="115" zoomScaleNormal="115" workbookViewId="0">
      <selection activeCell="F19" sqref="F19"/>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39</v>
      </c>
      <c r="B1" s="1"/>
      <c r="C1" s="2"/>
      <c r="D1" s="2"/>
      <c r="E1" s="2"/>
    </row>
    <row r="2" spans="1:19" s="3" customFormat="1" ht="21" customHeight="1" thickBot="1">
      <c r="A2" s="92"/>
      <c r="B2" s="92"/>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93" t="s">
        <v>0</v>
      </c>
      <c r="B5" s="94"/>
      <c r="C5" s="80" t="s">
        <v>1</v>
      </c>
      <c r="D5" s="121" t="s">
        <v>2</v>
      </c>
      <c r="E5" s="13" t="s">
        <v>3</v>
      </c>
      <c r="F5" s="13" t="s">
        <v>4</v>
      </c>
      <c r="G5" s="13" t="s">
        <v>5</v>
      </c>
      <c r="H5" s="13" t="s">
        <v>6</v>
      </c>
      <c r="I5" s="13" t="s">
        <v>7</v>
      </c>
      <c r="J5" s="13" t="s">
        <v>8</v>
      </c>
      <c r="K5" s="13" t="s">
        <v>9</v>
      </c>
      <c r="L5" s="13" t="s">
        <v>10</v>
      </c>
      <c r="M5" s="13" t="s">
        <v>11</v>
      </c>
      <c r="N5" s="9" t="s">
        <v>12</v>
      </c>
      <c r="O5" s="35" t="s">
        <v>13</v>
      </c>
      <c r="P5" s="63"/>
      <c r="Q5" s="63"/>
    </row>
    <row r="6" spans="1:19" s="3" customFormat="1" ht="22.5" customHeight="1">
      <c r="A6" s="95" t="s">
        <v>20</v>
      </c>
      <c r="B6" s="7" t="s">
        <v>14</v>
      </c>
      <c r="C6" s="83">
        <v>74107</v>
      </c>
      <c r="D6" s="122"/>
      <c r="E6" s="101"/>
      <c r="F6" s="100"/>
      <c r="G6" s="100"/>
      <c r="H6" s="100"/>
      <c r="I6" s="100"/>
      <c r="J6" s="100"/>
      <c r="K6" s="100"/>
      <c r="L6" s="100"/>
      <c r="M6" s="100"/>
      <c r="N6" s="112"/>
      <c r="O6" s="36">
        <f t="shared" ref="O6" si="0">SUM(C6:N6)</f>
        <v>74107</v>
      </c>
      <c r="P6" s="61"/>
      <c r="Q6" s="62"/>
    </row>
    <row r="7" spans="1:19" s="3" customFormat="1" ht="22.5" customHeight="1">
      <c r="A7" s="96"/>
      <c r="B7" s="7" t="s">
        <v>21</v>
      </c>
      <c r="C7" s="132">
        <f>C6/'2019년도'!C6</f>
        <v>0.90192904521389883</v>
      </c>
      <c r="D7" s="123">
        <f>D6/'2019년도'!D6</f>
        <v>0</v>
      </c>
      <c r="E7" s="102">
        <f>E6/'2019년도'!E6</f>
        <v>0</v>
      </c>
      <c r="F7" s="102">
        <f>F6/'2019년도'!F6</f>
        <v>0</v>
      </c>
      <c r="G7" s="102">
        <f>G6/'2019년도'!G6</f>
        <v>0</v>
      </c>
      <c r="H7" s="102">
        <f>H6/'2019년도'!H6</f>
        <v>0</v>
      </c>
      <c r="I7" s="102">
        <f>I6/'2019년도'!I6</f>
        <v>0</v>
      </c>
      <c r="J7" s="102">
        <f>J6/'2019년도'!J6</f>
        <v>0</v>
      </c>
      <c r="K7" s="102">
        <f>K6/'2019년도'!K6</f>
        <v>0</v>
      </c>
      <c r="L7" s="102">
        <f>L6/'2019년도'!L6</f>
        <v>0</v>
      </c>
      <c r="M7" s="102">
        <f>M6/'2019년도'!M6</f>
        <v>0</v>
      </c>
      <c r="N7" s="113">
        <f>N6/'2019년도'!N6</f>
        <v>0</v>
      </c>
      <c r="O7" s="37">
        <f>O6/S7</f>
        <v>0.90192904521389883</v>
      </c>
      <c r="P7" s="61"/>
      <c r="Q7" s="62"/>
      <c r="S7" s="10">
        <f>SUM('2019년도'!C6:C6)</f>
        <v>82165</v>
      </c>
    </row>
    <row r="8" spans="1:19" s="3" customFormat="1" ht="22.5" customHeight="1">
      <c r="A8" s="97" t="s">
        <v>16</v>
      </c>
      <c r="B8" s="45" t="s">
        <v>14</v>
      </c>
      <c r="C8" s="84">
        <v>46820</v>
      </c>
      <c r="D8" s="124"/>
      <c r="E8" s="103"/>
      <c r="F8" s="103"/>
      <c r="G8" s="103"/>
      <c r="H8" s="103"/>
      <c r="I8" s="103"/>
      <c r="J8" s="103"/>
      <c r="K8" s="103"/>
      <c r="L8" s="103"/>
      <c r="M8" s="111"/>
      <c r="N8" s="114"/>
      <c r="O8" s="38">
        <f t="shared" ref="O8" si="1">SUM(C8:N8)</f>
        <v>46820</v>
      </c>
      <c r="P8" s="61"/>
      <c r="Q8" s="62"/>
    </row>
    <row r="9" spans="1:19" s="3" customFormat="1" ht="22.5" customHeight="1">
      <c r="A9" s="98"/>
      <c r="B9" s="45" t="s">
        <v>21</v>
      </c>
      <c r="C9" s="85">
        <f>C8/'2019년도'!C8</f>
        <v>0.75124753301349423</v>
      </c>
      <c r="D9" s="125">
        <f>D8/'2019년도'!D8</f>
        <v>0</v>
      </c>
      <c r="E9" s="104">
        <f>E8/'2019년도'!E8</f>
        <v>0</v>
      </c>
      <c r="F9" s="104">
        <f>F8/'2019년도'!F8</f>
        <v>0</v>
      </c>
      <c r="G9" s="104">
        <f>G8/'2019년도'!G8</f>
        <v>0</v>
      </c>
      <c r="H9" s="104">
        <f>H8/'2019년도'!H8</f>
        <v>0</v>
      </c>
      <c r="I9" s="104">
        <f>I8/'2019년도'!I8</f>
        <v>0</v>
      </c>
      <c r="J9" s="104">
        <f>J8/'2019년도'!J8</f>
        <v>0</v>
      </c>
      <c r="K9" s="104">
        <f>K8/'2019년도'!K8</f>
        <v>0</v>
      </c>
      <c r="L9" s="104">
        <f>L8/'2019년도'!L8</f>
        <v>0</v>
      </c>
      <c r="M9" s="104">
        <f>M8/'2019년도'!M8</f>
        <v>0</v>
      </c>
      <c r="N9" s="115">
        <f>N8/'2019년도'!N8</f>
        <v>0</v>
      </c>
      <c r="O9" s="39">
        <f>O8/S9</f>
        <v>0.75124753301349423</v>
      </c>
      <c r="P9" s="61"/>
      <c r="Q9" s="62"/>
      <c r="S9" s="10">
        <f>SUM('2019년도'!C8:C8)</f>
        <v>62323</v>
      </c>
    </row>
    <row r="10" spans="1:19" s="3" customFormat="1" ht="22.5" customHeight="1">
      <c r="A10" s="90" t="s">
        <v>17</v>
      </c>
      <c r="B10" s="11" t="s">
        <v>15</v>
      </c>
      <c r="C10" s="86">
        <v>268.08539999999999</v>
      </c>
      <c r="D10" s="126"/>
      <c r="E10" s="105"/>
      <c r="F10" s="105"/>
      <c r="G10" s="105"/>
      <c r="H10" s="105"/>
      <c r="I10" s="105"/>
      <c r="J10" s="105"/>
      <c r="K10" s="105"/>
      <c r="L10" s="105"/>
      <c r="M10" s="105"/>
      <c r="N10" s="116"/>
      <c r="O10" s="40">
        <f>SUM(C10:N10)</f>
        <v>268.08539999999999</v>
      </c>
      <c r="P10" s="61"/>
      <c r="Q10" s="62"/>
    </row>
    <row r="11" spans="1:19" s="3" customFormat="1" ht="22.5" customHeight="1">
      <c r="A11" s="99"/>
      <c r="B11" s="7" t="s">
        <v>21</v>
      </c>
      <c r="C11" s="87">
        <f>C10/'2019년도'!C10</f>
        <v>0.74930445889781117</v>
      </c>
      <c r="D11" s="127">
        <f>D10/'2019년도'!D10</f>
        <v>0</v>
      </c>
      <c r="E11" s="106">
        <f>E10/'2019년도'!E10</f>
        <v>0</v>
      </c>
      <c r="F11" s="106">
        <f>F10/'2019년도'!F10</f>
        <v>0</v>
      </c>
      <c r="G11" s="106">
        <f>G10/'2019년도'!G10</f>
        <v>0</v>
      </c>
      <c r="H11" s="106">
        <f>H10/'2019년도'!H10</f>
        <v>0</v>
      </c>
      <c r="I11" s="106">
        <f>I10/'2019년도'!I10</f>
        <v>0</v>
      </c>
      <c r="J11" s="106">
        <f>J10/'2019년도'!J10</f>
        <v>0</v>
      </c>
      <c r="K11" s="106">
        <f>K10/'2019년도'!K10</f>
        <v>0</v>
      </c>
      <c r="L11" s="106">
        <f>L10/'2019년도'!L10</f>
        <v>0</v>
      </c>
      <c r="M11" s="106">
        <f>M10/'2019년도'!M10</f>
        <v>0</v>
      </c>
      <c r="N11" s="117">
        <f>N10/'2019년도'!N10</f>
        <v>0</v>
      </c>
      <c r="O11" s="41">
        <f>O10/S11</f>
        <v>0.74930445889781117</v>
      </c>
      <c r="P11" s="61"/>
      <c r="Q11" s="62"/>
      <c r="S11" s="10">
        <f>SUM('2019년도'!C10:C10)</f>
        <v>357.779</v>
      </c>
    </row>
    <row r="12" spans="1:19" s="3" customFormat="1" ht="22.5" customHeight="1">
      <c r="A12" s="97" t="s">
        <v>18</v>
      </c>
      <c r="B12" s="45" t="s">
        <v>15</v>
      </c>
      <c r="C12" s="88">
        <v>1282.6242</v>
      </c>
      <c r="D12" s="128"/>
      <c r="E12" s="107"/>
      <c r="F12" s="107"/>
      <c r="G12" s="107"/>
      <c r="H12" s="107"/>
      <c r="I12" s="107"/>
      <c r="J12" s="107"/>
      <c r="K12" s="107"/>
      <c r="L12" s="107"/>
      <c r="M12" s="107"/>
      <c r="N12" s="118"/>
      <c r="O12" s="38">
        <f>SUM(C12:N12)</f>
        <v>1282.6242</v>
      </c>
      <c r="P12" s="61"/>
      <c r="Q12" s="62"/>
    </row>
    <row r="13" spans="1:19" s="3" customFormat="1" ht="22.5" customHeight="1">
      <c r="A13" s="98"/>
      <c r="B13" s="45" t="s">
        <v>21</v>
      </c>
      <c r="C13" s="133">
        <f>C12/'2019년도'!C12</f>
        <v>1.0869936117236483</v>
      </c>
      <c r="D13" s="129">
        <f>D12/'2019년도'!D12</f>
        <v>0</v>
      </c>
      <c r="E13" s="104">
        <f>E12/'2019년도'!E12</f>
        <v>0</v>
      </c>
      <c r="F13" s="108">
        <f>F12/'2019년도'!F12</f>
        <v>0</v>
      </c>
      <c r="G13" s="108">
        <f>G12/'2019년도'!G12</f>
        <v>0</v>
      </c>
      <c r="H13" s="108">
        <f>H12/'2019년도'!H12</f>
        <v>0</v>
      </c>
      <c r="I13" s="108">
        <f>I12/'2019년도'!I12</f>
        <v>0</v>
      </c>
      <c r="J13" s="108">
        <f>J12/'2019년도'!J12</f>
        <v>0</v>
      </c>
      <c r="K13" s="108">
        <f>K12/'2019년도'!K12</f>
        <v>0</v>
      </c>
      <c r="L13" s="108">
        <f>L12/'2019년도'!L12</f>
        <v>0</v>
      </c>
      <c r="M13" s="108">
        <f>M12/'2019년도'!M12</f>
        <v>0</v>
      </c>
      <c r="N13" s="119">
        <f>N12/'2019년도'!N12</f>
        <v>0</v>
      </c>
      <c r="O13" s="42">
        <f>O12/S13</f>
        <v>1.0869936117236483</v>
      </c>
      <c r="P13" s="61"/>
      <c r="Q13" s="62"/>
      <c r="S13" s="10">
        <f>SUM('2019년도'!C12:C12)</f>
        <v>1179.9739999999999</v>
      </c>
    </row>
    <row r="14" spans="1:19" s="3" customFormat="1" ht="22.5" customHeight="1">
      <c r="A14" s="90" t="s">
        <v>19</v>
      </c>
      <c r="B14" s="46" t="s">
        <v>15</v>
      </c>
      <c r="C14" s="89">
        <v>413</v>
      </c>
      <c r="D14" s="130"/>
      <c r="E14" s="105"/>
      <c r="F14" s="109"/>
      <c r="G14" s="109"/>
      <c r="H14" s="109"/>
      <c r="I14" s="109"/>
      <c r="J14" s="109"/>
      <c r="K14" s="109"/>
      <c r="L14" s="109"/>
      <c r="M14" s="109"/>
      <c r="N14" s="120"/>
      <c r="O14" s="43">
        <f>SUM(C14:N14)</f>
        <v>413</v>
      </c>
      <c r="P14" s="61"/>
      <c r="Q14" s="62"/>
    </row>
    <row r="15" spans="1:19" ht="22.5" customHeight="1" thickBot="1">
      <c r="A15" s="91"/>
      <c r="B15" s="47" t="s">
        <v>21</v>
      </c>
      <c r="C15" s="110">
        <f>C14/'2019년도'!C14</f>
        <v>0.94292237442922378</v>
      </c>
      <c r="D15" s="131">
        <f>D14/'2019년도'!D14</f>
        <v>0</v>
      </c>
      <c r="E15" s="17">
        <f>E14/'2019년도'!E14</f>
        <v>0</v>
      </c>
      <c r="F15" s="17">
        <f>F14/'2019년도'!F14</f>
        <v>0</v>
      </c>
      <c r="G15" s="17">
        <f>G14/'2019년도'!G14</f>
        <v>0</v>
      </c>
      <c r="H15" s="17">
        <f>H14/'2019년도'!H14</f>
        <v>0</v>
      </c>
      <c r="I15" s="17">
        <f>I14/'2019년도'!I14</f>
        <v>0</v>
      </c>
      <c r="J15" s="17">
        <f>J14/'2019년도'!J14</f>
        <v>0</v>
      </c>
      <c r="K15" s="17">
        <f>K14/'2019년도'!K14</f>
        <v>0</v>
      </c>
      <c r="L15" s="17">
        <f>L14/'2019년도'!L14</f>
        <v>0</v>
      </c>
      <c r="M15" s="17">
        <f>M14/'2019년도'!M14</f>
        <v>0</v>
      </c>
      <c r="N15" s="12">
        <f>N14/'2019년도'!N14</f>
        <v>0</v>
      </c>
      <c r="O15" s="44">
        <f>O14/S15</f>
        <v>0.94292237442922378</v>
      </c>
      <c r="P15" s="61"/>
      <c r="Q15" s="62"/>
      <c r="S15" s="73">
        <f>SUM('2019년도'!C14:C14)</f>
        <v>438</v>
      </c>
    </row>
    <row r="16" spans="1:19">
      <c r="C16" s="32"/>
      <c r="D16" s="32"/>
      <c r="E16" s="32"/>
      <c r="F16" s="32"/>
      <c r="G16" s="32"/>
      <c r="H16" s="32"/>
      <c r="I16" s="32"/>
      <c r="J16" s="32"/>
      <c r="K16" s="32"/>
      <c r="L16" s="32"/>
      <c r="M16" s="32"/>
      <c r="N16" s="32"/>
      <c r="O16" s="32"/>
      <c r="P16" s="66"/>
      <c r="Q16" s="66"/>
    </row>
    <row r="17" spans="3:17">
      <c r="C17" s="81"/>
      <c r="D17" s="81"/>
      <c r="E17" s="81"/>
      <c r="F17" s="81"/>
      <c r="G17" s="81"/>
      <c r="H17" s="81"/>
      <c r="I17" s="81"/>
      <c r="J17" s="81"/>
      <c r="K17" s="81"/>
      <c r="L17" s="81"/>
      <c r="M17" s="81"/>
      <c r="N17" s="81"/>
      <c r="O17" s="81"/>
      <c r="P17" s="67"/>
      <c r="Q17" s="67"/>
    </row>
    <row r="18" spans="3:17">
      <c r="C18" s="82"/>
      <c r="D18" s="82"/>
      <c r="E18" s="82"/>
      <c r="F18" s="82"/>
      <c r="G18" s="82"/>
      <c r="H18" s="82"/>
      <c r="I18" s="82"/>
      <c r="J18" s="82"/>
      <c r="K18" s="82"/>
      <c r="L18" s="82"/>
      <c r="M18" s="82"/>
      <c r="N18" s="82"/>
      <c r="O18" s="32"/>
      <c r="P18" s="67"/>
      <c r="Q18" s="67"/>
    </row>
    <row r="21" spans="3:17">
      <c r="N21" s="73"/>
    </row>
    <row r="22" spans="3:17">
      <c r="N22" s="73"/>
    </row>
    <row r="23" spans="3:17">
      <c r="N23" s="73"/>
    </row>
    <row r="24" spans="3:17">
      <c r="N24" s="73"/>
    </row>
    <row r="25" spans="3:17">
      <c r="N25" s="73"/>
    </row>
    <row r="26" spans="3:17">
      <c r="N26" s="73"/>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2019년도</vt:lpstr>
      <vt:lpstr>2020년도</vt:lpstr>
      <vt:lpstr>Sheet1</vt:lpstr>
      <vt:lpstr>'2019년도'!Print_Area</vt:lpstr>
      <vt:lpstr>'2020년도'!Print_Area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2020-02-24T00:18:06Z</dcterms:modified>
</cp:coreProperties>
</file>