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<sst xmlns="http://schemas.openxmlformats.org/spreadsheetml/2006/main" count="61" uniqueCount="49">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</sst>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b/>
      <sz val="9"/>
      <color rgb="FFFF0000"/>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style="medium">
        <color indexed="64"/>
      </bottom>
      <diagonal/>
    </border>
    <border>
      <left/>
      <right/>
      <top style="thin">
        <color indexed="64"/>
      </top>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top/>
      <bottom style="thin">
        <color indexed="64"/>
      </bottom>
      <diagonal/>
    </border>
    <border>
      <left style="thin">
        <color auto="1"/>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45" fillId="5" borderId="34" xfId="2" applyNumberFormat="1" applyFont="1" applyFill="1" applyBorder="1">
      <alignment vertical="center"/>
    </xf>
    <xf numFmtId="177" fontId="45" fillId="4" borderId="1" xfId="2" applyNumberFormat="1" applyFont="1" applyFill="1" applyBorder="1">
      <alignment vertical="center"/>
    </xf>
    <xf numFmtId="10" fontId="45" fillId="4" borderId="1" xfId="375" applyNumberFormat="1" applyFont="1" applyFill="1" applyBorder="1">
      <alignment vertical="center"/>
    </xf>
    <xf numFmtId="177" fontId="45" fillId="5" borderId="1" xfId="2" applyNumberFormat="1" applyFont="1" applyFill="1" applyBorder="1">
      <alignment vertical="center"/>
    </xf>
    <xf numFmtId="10" fontId="45" fillId="5" borderId="1" xfId="375" applyNumberFormat="1" applyFont="1" applyFill="1" applyBorder="1">
      <alignment vertical="center"/>
    </xf>
    <xf numFmtId="177" fontId="45" fillId="0" borderId="1" xfId="1" applyNumberFormat="1" applyFont="1" applyBorder="1">
      <alignment vertical="center"/>
    </xf>
    <xf numFmtId="10" fontId="45" fillId="0" borderId="1" xfId="375" applyNumberFormat="1" applyFont="1" applyBorder="1">
      <alignment vertical="center"/>
    </xf>
    <xf numFmtId="177" fontId="45" fillId="5" borderId="1" xfId="1" applyNumberFormat="1" applyFont="1" applyFill="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0" fontId="45"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8" xfId="375"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177" fontId="45" fillId="4" borderId="6" xfId="2" applyNumberFormat="1" applyFont="1" applyFill="1" applyBorder="1">
      <alignment vertical="center"/>
    </xf>
    <xf numFmtId="10" fontId="45" fillId="5" borderId="39" xfId="375" applyNumberFormat="1" applyFont="1" applyFill="1" applyBorder="1">
      <alignment vertical="center"/>
    </xf>
    <xf numFmtId="177" fontId="45" fillId="0" borderId="39"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77" fontId="9" fillId="2" borderId="40" xfId="2" applyNumberFormat="1" applyFont="1" applyFill="1" applyBorder="1" applyAlignment="1">
      <alignment horizontal="center" vertical="center"/>
    </xf>
    <xf numFmtId="10" fontId="45" fillId="4" borderId="41" xfId="375" applyNumberFormat="1" applyFont="1" applyFill="1" applyBorder="1">
      <alignment vertical="center"/>
    </xf>
    <xf numFmtId="177" fontId="45" fillId="5" borderId="41" xfId="2" applyNumberFormat="1" applyFont="1" applyFill="1" applyBorder="1">
      <alignment vertical="center"/>
    </xf>
    <xf numFmtId="10" fontId="45" fillId="5" borderId="41" xfId="375" applyNumberFormat="1" applyFont="1" applyFill="1" applyBorder="1">
      <alignment vertical="center"/>
    </xf>
    <xf numFmtId="177" fontId="45" fillId="0" borderId="41" xfId="1" applyNumberFormat="1" applyFont="1" applyBorder="1">
      <alignment vertical="center"/>
    </xf>
    <xf numFmtId="10" fontId="45" fillId="0" borderId="41" xfId="375" applyNumberFormat="1" applyFont="1" applyBorder="1">
      <alignment vertical="center"/>
    </xf>
    <xf numFmtId="177" fontId="45" fillId="5" borderId="41" xfId="1" applyNumberFormat="1" applyFont="1" applyFill="1" applyBorder="1">
      <alignment vertical="center"/>
    </xf>
    <xf numFmtId="10" fontId="45" fillId="0" borderId="42" xfId="375" applyNumberFormat="1" applyFont="1" applyBorder="1">
      <alignment vertical="center"/>
    </xf>
    <xf numFmtId="10" fontId="0" fillId="0" borderId="0" xfId="375" applyNumberFormat="1" applyFont="1">
      <alignment vertical="center"/>
    </xf>
    <xf numFmtId="177" fontId="45" fillId="4" borderId="44" xfId="2" applyNumberFormat="1" applyFont="1" applyFill="1" applyBorder="1">
      <alignment vertical="center"/>
    </xf>
    <xf numFmtId="10" fontId="55" fillId="5" borderId="28" xfId="375" applyNumberFormat="1" applyFont="1" applyFill="1" applyBorder="1">
      <alignment vertical="center"/>
    </xf>
    <xf numFmtId="177" fontId="48" fillId="4" borderId="36" xfId="2" applyNumberFormat="1" applyFont="1" applyFill="1" applyBorder="1">
      <alignment vertical="center"/>
    </xf>
    <xf numFmtId="10" fontId="48" fillId="4" borderId="36" xfId="375" applyNumberFormat="1" applyFont="1" applyFill="1" applyBorder="1">
      <alignment vertical="center"/>
    </xf>
    <xf numFmtId="177" fontId="48" fillId="5" borderId="36" xfId="2" applyNumberFormat="1" applyFont="1" applyFill="1" applyBorder="1">
      <alignment vertical="center"/>
    </xf>
    <xf numFmtId="10" fontId="48" fillId="5" borderId="36" xfId="375" applyNumberFormat="1" applyFont="1" applyFill="1" applyBorder="1">
      <alignment vertical="center"/>
    </xf>
    <xf numFmtId="177" fontId="48" fillId="0" borderId="36" xfId="1" applyNumberFormat="1" applyFont="1" applyBorder="1">
      <alignment vertical="center"/>
    </xf>
    <xf numFmtId="10" fontId="48" fillId="0" borderId="36" xfId="375" applyNumberFormat="1" applyFont="1" applyBorder="1">
      <alignment vertical="center"/>
    </xf>
    <xf numFmtId="177" fontId="48" fillId="5" borderId="36" xfId="1" applyNumberFormat="1" applyFont="1" applyFill="1" applyBorder="1">
      <alignment vertical="center"/>
    </xf>
    <xf numFmtId="10" fontId="48" fillId="5" borderId="43" xfId="375" applyNumberFormat="1" applyFont="1" applyFill="1" applyBorder="1">
      <alignment vertical="center"/>
    </xf>
    <xf numFmtId="177" fontId="48" fillId="0" borderId="43" xfId="1" applyNumberFormat="1" applyFont="1" applyBorder="1">
      <alignment vertical="center"/>
    </xf>
    <xf numFmtId="10" fontId="48" fillId="0" borderId="37" xfId="375"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45" fillId="4" borderId="41" xfId="2" applyNumberFormat="1" applyFont="1" applyFill="1" applyBorder="1">
      <alignment vertical="center"/>
    </xf>
    <xf numFmtId="10" fontId="45" fillId="5" borderId="45" xfId="375" applyNumberFormat="1" applyFont="1" applyFill="1" applyBorder="1">
      <alignment vertical="center"/>
    </xf>
    <xf numFmtId="177" fontId="45" fillId="0" borderId="45" xfId="1" applyNumberFormat="1" applyFont="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P18" sqref="P18"/>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42"/>
      <c r="B2" s="142"/>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3" t="s">
        <v>19</v>
      </c>
      <c r="B5" s="144"/>
      <c r="C5" s="48" t="s">
        <v>20</v>
      </c>
      <c r="D5" s="13" t="s">
        <v>21</v>
      </c>
      <c r="E5" s="18" t="s">
        <v>1</v>
      </c>
      <c r="F5" s="18" t="s">
        <v>2</v>
      </c>
      <c r="G5" s="13" t="s">
        <v>3</v>
      </c>
      <c r="H5" s="13" t="s">
        <v>4</v>
      </c>
      <c r="I5" s="13" t="s">
        <v>5</v>
      </c>
      <c r="J5" s="18" t="s">
        <v>6</v>
      </c>
      <c r="K5" s="13" t="s">
        <v>7</v>
      </c>
      <c r="L5" s="13" t="s">
        <v>8</v>
      </c>
      <c r="M5" s="13" t="s">
        <v>9</v>
      </c>
      <c r="N5" s="9" t="s">
        <v>22</v>
      </c>
      <c r="O5" s="35" t="s">
        <v>23</v>
      </c>
      <c r="P5" s="63"/>
      <c r="Q5" s="63"/>
    </row>
    <row r="6" spans="1:19" s="3" customFormat="1" ht="22.5" customHeight="1">
      <c r="A6" s="145" t="s">
        <v>24</v>
      </c>
      <c r="B6" s="7" t="s">
        <v>25</v>
      </c>
      <c r="C6" s="49">
        <v>82165</v>
      </c>
      <c r="D6" s="8">
        <v>66230</v>
      </c>
      <c r="E6" s="19">
        <v>69553</v>
      </c>
      <c r="F6" s="19">
        <v>67540</v>
      </c>
      <c r="G6" s="8">
        <v>65293</v>
      </c>
      <c r="H6" s="8">
        <v>64665</v>
      </c>
      <c r="I6" s="8">
        <v>73656</v>
      </c>
      <c r="J6" s="19">
        <v>73560</v>
      </c>
      <c r="K6" s="8">
        <v>74525</v>
      </c>
      <c r="L6" s="8">
        <v>77019</v>
      </c>
      <c r="M6" s="8">
        <v>70371</v>
      </c>
      <c r="N6" s="74">
        <v>76918</v>
      </c>
      <c r="O6" s="36">
        <v>861495</v>
      </c>
      <c r="P6" s="61"/>
      <c r="Q6" s="62"/>
      <c r="S6" s="68">
        <v>969462</v>
      </c>
    </row>
    <row r="7" spans="1:19" s="3" customFormat="1" ht="22.5" customHeight="1">
      <c r="A7" s="146"/>
      <c r="B7" s="7" t="s">
        <v>26</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47" t="s">
        <v>27</v>
      </c>
      <c r="B8" s="45" t="s">
        <v>28</v>
      </c>
      <c r="C8" s="51">
        <v>62323</v>
      </c>
      <c r="D8" s="14">
        <v>46560</v>
      </c>
      <c r="E8" s="21">
        <v>20683</v>
      </c>
      <c r="F8" s="21">
        <v>8045</v>
      </c>
      <c r="G8" s="14">
        <v>11155</v>
      </c>
      <c r="H8" s="14">
        <v>26827</v>
      </c>
      <c r="I8" s="14">
        <v>37027</v>
      </c>
      <c r="J8" s="21">
        <v>44472</v>
      </c>
      <c r="K8" s="14">
        <v>20294</v>
      </c>
      <c r="L8" s="14">
        <v>11832</v>
      </c>
      <c r="M8" s="73">
        <v>20914</v>
      </c>
      <c r="N8" s="75">
        <v>53750</v>
      </c>
      <c r="O8" s="38">
        <v>363882</v>
      </c>
      <c r="P8" s="64" t="s">
        <v>29</v>
      </c>
      <c r="Q8" s="62"/>
      <c r="S8" s="68">
        <v>427758</v>
      </c>
    </row>
    <row r="9" spans="1:19" s="3" customFormat="1" ht="22.5" customHeight="1">
      <c r="A9" s="148"/>
      <c r="B9" s="45" t="s">
        <v>30</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40" t="s">
        <v>31</v>
      </c>
      <c r="B10" s="11" t="s">
        <v>12</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6">
        <v>244.167</v>
      </c>
      <c r="O10" s="40">
        <v>3919.8974000000003</v>
      </c>
      <c r="P10" s="64"/>
      <c r="Q10" s="62"/>
      <c r="S10" s="68">
        <v>3515.0282000000002</v>
      </c>
    </row>
    <row r="11" spans="1:19" s="3" customFormat="1" ht="22.5" customHeight="1">
      <c r="A11" s="149"/>
      <c r="B11" s="7" t="s">
        <v>26</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47" t="s">
        <v>32</v>
      </c>
      <c r="B12" s="45" t="s">
        <v>12</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7">
        <v>960.72239999999999</v>
      </c>
      <c r="O12" s="38">
        <v>10146.405200000001</v>
      </c>
      <c r="P12" s="64"/>
      <c r="Q12" s="62"/>
      <c r="S12" s="68">
        <v>9238.0661999999993</v>
      </c>
    </row>
    <row r="13" spans="1:19" s="3" customFormat="1" ht="22.5" customHeight="1">
      <c r="A13" s="148"/>
      <c r="B13" s="45" t="s">
        <v>30</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40" t="s">
        <v>33</v>
      </c>
      <c r="B14" s="46" t="s">
        <v>34</v>
      </c>
      <c r="C14" s="57">
        <v>438</v>
      </c>
      <c r="D14" s="59">
        <v>459</v>
      </c>
      <c r="E14" s="60">
        <v>417</v>
      </c>
      <c r="F14" s="60">
        <v>522</v>
      </c>
      <c r="G14" s="59">
        <v>562</v>
      </c>
      <c r="H14" s="59">
        <v>537</v>
      </c>
      <c r="I14" s="59">
        <v>580</v>
      </c>
      <c r="J14" s="60">
        <v>547</v>
      </c>
      <c r="K14" s="59">
        <v>468</v>
      </c>
      <c r="L14" s="59">
        <v>852</v>
      </c>
      <c r="M14" s="59">
        <v>544</v>
      </c>
      <c r="N14" s="78">
        <v>469</v>
      </c>
      <c r="O14" s="43">
        <v>6395</v>
      </c>
      <c r="P14" s="64"/>
      <c r="Q14" s="62"/>
      <c r="S14" s="68">
        <v>6283</v>
      </c>
    </row>
    <row r="15" spans="1:19" ht="22.5" customHeight="1" thickBot="1">
      <c r="A15" s="141"/>
      <c r="B15" s="47" t="s">
        <v>26</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selection activeCell="J9" sqref="J9"/>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36</v>
      </c>
      <c r="B1" s="1"/>
      <c r="C1" s="2"/>
      <c r="D1" s="2"/>
      <c r="E1" s="2"/>
    </row>
    <row r="2" spans="1:19" s="3" customFormat="1" ht="21" customHeight="1" thickBot="1">
      <c r="A2" s="142"/>
      <c r="B2" s="142"/>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3" t="s">
        <v>0</v>
      </c>
      <c r="B5" s="144"/>
      <c r="C5" s="13" t="s">
        <v>37</v>
      </c>
      <c r="D5" s="13" t="s">
        <v>38</v>
      </c>
      <c r="E5" s="13" t="s">
        <v>39</v>
      </c>
      <c r="F5" s="13" t="s">
        <v>40</v>
      </c>
      <c r="G5" s="13" t="s">
        <v>41</v>
      </c>
      <c r="H5" s="13" t="s">
        <v>42</v>
      </c>
      <c r="I5" s="119" t="s">
        <v>43</v>
      </c>
      <c r="J5" s="79" t="s">
        <v>44</v>
      </c>
      <c r="K5" s="101" t="s">
        <v>45</v>
      </c>
      <c r="L5" s="13" t="s">
        <v>46</v>
      </c>
      <c r="M5" s="13" t="s">
        <v>47</v>
      </c>
      <c r="N5" s="9" t="s">
        <v>48</v>
      </c>
      <c r="O5" s="35" t="s">
        <v>10</v>
      </c>
      <c r="P5" s="63"/>
      <c r="Q5" s="63"/>
    </row>
    <row r="6" spans="1:19" s="3" customFormat="1" ht="22.5" customHeight="1">
      <c r="A6" s="145" t="s">
        <v>17</v>
      </c>
      <c r="B6" s="7" t="s">
        <v>11</v>
      </c>
      <c r="C6" s="109">
        <v>74107</v>
      </c>
      <c r="D6" s="82">
        <v>70095</v>
      </c>
      <c r="E6" s="128">
        <v>68240</v>
      </c>
      <c r="F6" s="82">
        <v>63435</v>
      </c>
      <c r="G6" s="82">
        <v>64717</v>
      </c>
      <c r="H6" s="128">
        <v>70807</v>
      </c>
      <c r="I6" s="150">
        <v>73705</v>
      </c>
      <c r="J6" s="130">
        <v>73669</v>
      </c>
      <c r="K6" s="114"/>
      <c r="L6" s="82"/>
      <c r="M6" s="82"/>
      <c r="N6" s="92"/>
      <c r="O6" s="36">
        <f t="shared" ref="O6" si="0">SUM(C6:N6)</f>
        <v>558775</v>
      </c>
      <c r="P6" s="61"/>
      <c r="Q6" s="62"/>
    </row>
    <row r="7" spans="1:19" s="3" customFormat="1" ht="22.5" customHeight="1">
      <c r="A7" s="146"/>
      <c r="B7" s="7" t="s">
        <v>18</v>
      </c>
      <c r="C7" s="28">
        <f>C6/'2019년도'!C6</f>
        <v>0.90192904521389883</v>
      </c>
      <c r="D7" s="83">
        <f>D6/'2019년도'!D6</f>
        <v>1.0583572399214858</v>
      </c>
      <c r="E7" s="83">
        <f>E6/'2019년도'!E6</f>
        <v>0.98112230960562452</v>
      </c>
      <c r="F7" s="83">
        <f>F6/'2019년도'!F6</f>
        <v>0.93922120225051819</v>
      </c>
      <c r="G7" s="83">
        <f>G6/'2019년도'!G6</f>
        <v>0.99117822737506323</v>
      </c>
      <c r="H7" s="83">
        <f>H6/'2019년도'!H6</f>
        <v>1.0949818294285936</v>
      </c>
      <c r="I7" s="120">
        <f>I6/'2019년도'!I6</f>
        <v>1.0006652546975128</v>
      </c>
      <c r="J7" s="131">
        <f>J6/'2019년도'!J6</f>
        <v>1.0014817835780316</v>
      </c>
      <c r="K7" s="102">
        <f>K6/'2019년도'!K6</f>
        <v>0</v>
      </c>
      <c r="L7" s="83">
        <f>L6/'2019년도'!L6</f>
        <v>0</v>
      </c>
      <c r="M7" s="83">
        <f>M6/'2019년도'!M6</f>
        <v>0</v>
      </c>
      <c r="N7" s="93">
        <f>N6/'2019년도'!N6</f>
        <v>0</v>
      </c>
      <c r="O7" s="37">
        <f>O6/S7</f>
        <v>0.99309176734878135</v>
      </c>
      <c r="P7" s="61"/>
      <c r="Q7" s="62"/>
      <c r="S7" s="117">
        <f>SUM('2019년도'!C6:J6)</f>
        <v>562662</v>
      </c>
    </row>
    <row r="8" spans="1:19" s="3" customFormat="1" ht="22.5" customHeight="1">
      <c r="A8" s="147" t="s">
        <v>13</v>
      </c>
      <c r="B8" s="45" t="s">
        <v>11</v>
      </c>
      <c r="C8" s="110">
        <v>46820</v>
      </c>
      <c r="D8" s="84">
        <v>41155</v>
      </c>
      <c r="E8" s="84">
        <v>19252</v>
      </c>
      <c r="F8" s="84">
        <v>8793</v>
      </c>
      <c r="G8" s="84">
        <v>18375</v>
      </c>
      <c r="H8" s="84">
        <v>34320</v>
      </c>
      <c r="I8" s="121">
        <v>36149</v>
      </c>
      <c r="J8" s="132">
        <v>39192</v>
      </c>
      <c r="K8" s="103"/>
      <c r="L8" s="84"/>
      <c r="M8" s="91"/>
      <c r="N8" s="94"/>
      <c r="O8" s="38">
        <f t="shared" ref="O8" si="1">SUM(C8:N8)</f>
        <v>244056</v>
      </c>
      <c r="P8" s="61"/>
      <c r="Q8" s="62"/>
    </row>
    <row r="9" spans="1:19" s="3" customFormat="1" ht="22.5" customHeight="1">
      <c r="A9" s="148"/>
      <c r="B9" s="45" t="s">
        <v>18</v>
      </c>
      <c r="C9" s="29">
        <f>C8/'2019년도'!C8</f>
        <v>0.75124753301349423</v>
      </c>
      <c r="D9" s="85">
        <f>D8/'2019년도'!D8</f>
        <v>0.8839132302405498</v>
      </c>
      <c r="E9" s="85">
        <f>E8/'2019년도'!E8</f>
        <v>0.9308127447662331</v>
      </c>
      <c r="F9" s="85">
        <f>F8/'2019년도'!F8</f>
        <v>1.0929770043505282</v>
      </c>
      <c r="G9" s="85">
        <f>G8/'2019년도'!G8</f>
        <v>1.6472433886149709</v>
      </c>
      <c r="H9" s="85">
        <f>H8/'2019년도'!H8</f>
        <v>1.2793081596898648</v>
      </c>
      <c r="I9" s="122">
        <f>I8/'2019년도'!I8</f>
        <v>0.97628757393253573</v>
      </c>
      <c r="J9" s="133">
        <f>J8/'2019년도'!J8</f>
        <v>0.88127361036157581</v>
      </c>
      <c r="K9" s="104">
        <f>K8/'2019년도'!K8</f>
        <v>0</v>
      </c>
      <c r="L9" s="85">
        <f>L8/'2019년도'!L8</f>
        <v>0</v>
      </c>
      <c r="M9" s="85">
        <f>M8/'2019년도'!M8</f>
        <v>0</v>
      </c>
      <c r="N9" s="95">
        <f>N8/'2019년도'!N8</f>
        <v>0</v>
      </c>
      <c r="O9" s="39">
        <f>O8/S9</f>
        <v>0.94929441600672138</v>
      </c>
      <c r="P9" s="61"/>
      <c r="Q9" s="62"/>
      <c r="S9" s="117">
        <f>SUM('2019년도'!C8:J8)</f>
        <v>257092</v>
      </c>
    </row>
    <row r="10" spans="1:19" s="3" customFormat="1" ht="22.5" customHeight="1">
      <c r="A10" s="140" t="s">
        <v>14</v>
      </c>
      <c r="B10" s="11" t="s">
        <v>12</v>
      </c>
      <c r="C10" s="111">
        <v>268.08539999999999</v>
      </c>
      <c r="D10" s="86">
        <v>299.97660000000002</v>
      </c>
      <c r="E10" s="86">
        <v>318.78399999999999</v>
      </c>
      <c r="F10" s="86">
        <v>269.97019999999998</v>
      </c>
      <c r="G10" s="86">
        <v>289.89420000000001</v>
      </c>
      <c r="H10" s="86">
        <v>295.87139999999999</v>
      </c>
      <c r="I10" s="123">
        <v>298.86</v>
      </c>
      <c r="J10" s="134">
        <v>232.1146</v>
      </c>
      <c r="K10" s="105"/>
      <c r="L10" s="86"/>
      <c r="M10" s="86"/>
      <c r="N10" s="96"/>
      <c r="O10" s="40">
        <f>SUM(C10:N10)</f>
        <v>2273.5563999999999</v>
      </c>
      <c r="P10" s="61"/>
      <c r="Q10" s="62"/>
    </row>
    <row r="11" spans="1:19" s="3" customFormat="1" ht="22.5" customHeight="1">
      <c r="A11" s="149"/>
      <c r="B11" s="7" t="s">
        <v>18</v>
      </c>
      <c r="C11" s="30">
        <f>C10/'2019년도'!C10</f>
        <v>0.74930445889781117</v>
      </c>
      <c r="D11" s="87">
        <f>D10/'2019년도'!D10</f>
        <v>0.92615384615384622</v>
      </c>
      <c r="E11" s="87">
        <f>E10/'2019년도'!E10</f>
        <v>0.96346856420262628</v>
      </c>
      <c r="F11" s="87">
        <f>F10/'2019년도'!F10</f>
        <v>0.85997215930990767</v>
      </c>
      <c r="G11" s="87">
        <f>G10/'2019년도'!G10</f>
        <v>0.99959863536022475</v>
      </c>
      <c r="H11" s="87">
        <f>H10/'2019년도'!H10</f>
        <v>0.94850094153989384</v>
      </c>
      <c r="I11" s="124">
        <f>I10/'2019년도'!I10</f>
        <v>0.95503054333779447</v>
      </c>
      <c r="J11" s="135">
        <f>J10/'2019년도'!J10</f>
        <v>0.55816609843593468</v>
      </c>
      <c r="K11" s="106">
        <f>K10/'2019년도'!K10</f>
        <v>0</v>
      </c>
      <c r="L11" s="87">
        <f>L10/'2019년도'!L10</f>
        <v>0</v>
      </c>
      <c r="M11" s="87">
        <f>M10/'2019년도'!M10</f>
        <v>0</v>
      </c>
      <c r="N11" s="97">
        <f>N10/'2019년도'!N10</f>
        <v>0</v>
      </c>
      <c r="O11" s="41">
        <f>O10/S11</f>
        <v>0.85561943052045808</v>
      </c>
      <c r="P11" s="61"/>
      <c r="Q11" s="62"/>
      <c r="S11" s="117">
        <f>SUM('2019년도'!C10:J10)</f>
        <v>2657.2051999999999</v>
      </c>
    </row>
    <row r="12" spans="1:19" s="3" customFormat="1" ht="22.5" customHeight="1">
      <c r="A12" s="147" t="s">
        <v>15</v>
      </c>
      <c r="B12" s="45" t="s">
        <v>12</v>
      </c>
      <c r="C12" s="112">
        <v>1282.6242</v>
      </c>
      <c r="D12" s="88">
        <v>1321.4916000000001</v>
      </c>
      <c r="E12" s="88">
        <v>1361.8054</v>
      </c>
      <c r="F12" s="88">
        <v>1084.8617999999999</v>
      </c>
      <c r="G12" s="88">
        <v>1103.7896000000001</v>
      </c>
      <c r="H12" s="88">
        <v>1156.5881999999999</v>
      </c>
      <c r="I12" s="125">
        <v>1096.8162</v>
      </c>
      <c r="J12" s="136">
        <v>828.83839999999998</v>
      </c>
      <c r="K12" s="107"/>
      <c r="L12" s="88"/>
      <c r="M12" s="88"/>
      <c r="N12" s="98"/>
      <c r="O12" s="38">
        <f>SUM(C12:N12)</f>
        <v>9236.8153999999995</v>
      </c>
      <c r="P12" s="61"/>
      <c r="Q12" s="62"/>
    </row>
    <row r="13" spans="1:19" s="3" customFormat="1" ht="22.5" customHeight="1">
      <c r="A13" s="148"/>
      <c r="B13" s="45" t="s">
        <v>18</v>
      </c>
      <c r="C13" s="31">
        <f>C12/'2019년도'!C12</f>
        <v>1.0869936117236483</v>
      </c>
      <c r="D13" s="89">
        <f>D12/'2019년도'!D12</f>
        <v>1.4166666666666667</v>
      </c>
      <c r="E13" s="85">
        <f>E12/'2019년도'!E12</f>
        <v>1.2782267541616825</v>
      </c>
      <c r="F13" s="89">
        <f>F12/'2019년도'!F12</f>
        <v>1.0940330793038038</v>
      </c>
      <c r="G13" s="89">
        <f>G12/'2019년도'!G12</f>
        <v>1.2306169866434766</v>
      </c>
      <c r="H13" s="85">
        <f>H12/'2019년도'!H12</f>
        <v>1.5091469644385187</v>
      </c>
      <c r="I13" s="151">
        <f>I12/'2019년도'!I12</f>
        <v>1.5306788560940299</v>
      </c>
      <c r="J13" s="137">
        <f>J12/'2019년도'!J12</f>
        <v>1.3457379686403024</v>
      </c>
      <c r="K13" s="115">
        <f>K12/'2019년도'!K12</f>
        <v>0</v>
      </c>
      <c r="L13" s="89">
        <f>L12/'2019년도'!L12</f>
        <v>0</v>
      </c>
      <c r="M13" s="89">
        <f>M12/'2019년도'!M12</f>
        <v>0</v>
      </c>
      <c r="N13" s="99">
        <f>N12/'2019년도'!N12</f>
        <v>0</v>
      </c>
      <c r="O13" s="129">
        <f>O12/S13</f>
        <v>1.2890543906974326</v>
      </c>
      <c r="P13" s="61"/>
      <c r="Q13" s="62"/>
      <c r="S13" s="117">
        <f>SUM('2019년도'!C12:J12)</f>
        <v>7165.5746000000008</v>
      </c>
    </row>
    <row r="14" spans="1:19" s="3" customFormat="1" ht="22.5" customHeight="1">
      <c r="A14" s="140" t="s">
        <v>16</v>
      </c>
      <c r="B14" s="46" t="s">
        <v>12</v>
      </c>
      <c r="C14" s="113">
        <v>413</v>
      </c>
      <c r="D14" s="90">
        <v>533</v>
      </c>
      <c r="E14" s="86">
        <v>455</v>
      </c>
      <c r="F14" s="90">
        <v>637</v>
      </c>
      <c r="G14" s="90">
        <v>433</v>
      </c>
      <c r="H14" s="86">
        <v>557</v>
      </c>
      <c r="I14" s="152">
        <v>546</v>
      </c>
      <c r="J14" s="138">
        <v>475</v>
      </c>
      <c r="K14" s="116"/>
      <c r="L14" s="90"/>
      <c r="M14" s="90"/>
      <c r="N14" s="100"/>
      <c r="O14" s="43">
        <f>SUM(C14:N14)</f>
        <v>4049</v>
      </c>
      <c r="P14" s="61"/>
      <c r="Q14" s="62"/>
    </row>
    <row r="15" spans="1:19" ht="22.5" customHeight="1" thickBot="1">
      <c r="A15" s="141"/>
      <c r="B15" s="47" t="s">
        <v>18</v>
      </c>
      <c r="C15" s="17">
        <f>C14/'2019년도'!C14</f>
        <v>0.94292237442922378</v>
      </c>
      <c r="D15" s="17">
        <f>D14/'2019년도'!D14</f>
        <v>1.1612200435729847</v>
      </c>
      <c r="E15" s="17">
        <f>E14/'2019년도'!E14</f>
        <v>1.091127098321343</v>
      </c>
      <c r="F15" s="17">
        <f>F14/'2019년도'!F14</f>
        <v>1.2203065134099618</v>
      </c>
      <c r="G15" s="17">
        <f>G14/'2019년도'!G14</f>
        <v>0.77046263345195731</v>
      </c>
      <c r="H15" s="17">
        <f>H14/'2019년도'!H14</f>
        <v>1.037243947858473</v>
      </c>
      <c r="I15" s="126">
        <f>I14/'2019년도'!I14</f>
        <v>0.94137931034482758</v>
      </c>
      <c r="J15" s="139">
        <f>J14/'2019년도'!J14</f>
        <v>0.86837294332723947</v>
      </c>
      <c r="K15" s="108">
        <f>K14/'2019년도'!K14</f>
        <v>0</v>
      </c>
      <c r="L15" s="17">
        <f>L14/'2019년도'!L14</f>
        <v>0</v>
      </c>
      <c r="M15" s="17">
        <f>M14/'2019년도'!M14</f>
        <v>0</v>
      </c>
      <c r="N15" s="12">
        <f>N14/'2019년도'!N14</f>
        <v>0</v>
      </c>
      <c r="O15" s="44">
        <f>O14/S15</f>
        <v>0.99679960610536678</v>
      </c>
      <c r="P15" s="61"/>
      <c r="Q15" s="62"/>
      <c r="S15" s="118">
        <f>SUM('2019년도'!C14:J14)</f>
        <v>4062</v>
      </c>
    </row>
    <row r="16" spans="1:19">
      <c r="C16" s="32"/>
      <c r="D16" s="32"/>
      <c r="E16" s="32"/>
      <c r="F16" s="32"/>
      <c r="G16" s="32"/>
      <c r="H16" s="32"/>
      <c r="I16" s="32"/>
      <c r="J16" s="32"/>
      <c r="K16" s="32"/>
      <c r="L16" s="32"/>
      <c r="M16" s="32"/>
      <c r="N16" s="32"/>
      <c r="O16" s="32"/>
      <c r="P16" s="66"/>
      <c r="Q16" s="66"/>
    </row>
    <row r="17" spans="3:17">
      <c r="C17" s="80"/>
      <c r="D17" s="80"/>
      <c r="E17" s="80"/>
      <c r="F17" s="80"/>
      <c r="G17" s="80"/>
      <c r="H17" s="80"/>
      <c r="I17" s="80"/>
      <c r="J17" s="80"/>
      <c r="K17" s="80"/>
      <c r="L17" s="80"/>
      <c r="M17" s="80"/>
      <c r="N17" s="80"/>
      <c r="O17" s="80"/>
      <c r="P17" s="67"/>
      <c r="Q17" s="67"/>
    </row>
    <row r="18" spans="3:17">
      <c r="C18" s="81"/>
      <c r="D18" s="81"/>
      <c r="E18" s="81"/>
      <c r="F18" s="81"/>
      <c r="G18" s="81"/>
      <c r="H18" s="81"/>
      <c r="I18" s="81"/>
      <c r="J18" s="81"/>
      <c r="K18" s="81"/>
      <c r="L18" s="81"/>
      <c r="M18" s="81"/>
      <c r="N18" s="81"/>
      <c r="O18" s="32"/>
      <c r="P18" s="67"/>
      <c r="Q18" s="67"/>
    </row>
    <row r="21" spans="3:17">
      <c r="C21" s="34"/>
      <c r="D21" s="34"/>
      <c r="E21" s="34"/>
      <c r="F21" s="34"/>
      <c r="G21" s="34"/>
      <c r="H21" s="34"/>
      <c r="I21" s="34"/>
      <c r="J21" s="34"/>
      <c r="K21" s="34"/>
      <c r="L21" s="34"/>
      <c r="M21" s="34"/>
      <c r="N21" s="34"/>
    </row>
    <row r="22" spans="3:17">
      <c r="C22" s="127"/>
      <c r="D22" s="127"/>
      <c r="E22" s="127"/>
      <c r="F22" s="127"/>
      <c r="G22" s="127"/>
      <c r="H22" s="127"/>
      <c r="I22" s="127"/>
      <c r="J22" s="127"/>
      <c r="K22" s="127"/>
      <c r="L22" s="127"/>
      <c r="M22" s="127"/>
      <c r="N22" s="127"/>
    </row>
    <row r="23" spans="3:17">
      <c r="C23" s="34"/>
      <c r="D23" s="34"/>
      <c r="E23" s="34"/>
      <c r="F23" s="34"/>
      <c r="G23" s="34"/>
      <c r="H23" s="34"/>
      <c r="I23" s="34"/>
      <c r="J23" s="34"/>
      <c r="K23" s="34"/>
      <c r="L23" s="34"/>
      <c r="M23" s="34"/>
      <c r="N23" s="34"/>
    </row>
    <row r="24" spans="3:17">
      <c r="C24" s="127"/>
      <c r="D24" s="127"/>
      <c r="E24" s="127"/>
      <c r="F24" s="127"/>
      <c r="G24" s="127"/>
      <c r="H24" s="127"/>
      <c r="I24" s="127"/>
      <c r="J24" s="127"/>
      <c r="K24" s="127"/>
      <c r="L24" s="127"/>
      <c r="M24" s="127"/>
      <c r="N24" s="127"/>
    </row>
    <row r="25" spans="3:17">
      <c r="C25" s="34"/>
      <c r="D25" s="34"/>
      <c r="E25" s="34"/>
      <c r="F25" s="34"/>
      <c r="G25" s="34"/>
      <c r="H25" s="34"/>
      <c r="I25" s="34"/>
      <c r="J25" s="34"/>
      <c r="K25" s="34"/>
      <c r="L25" s="34"/>
      <c r="M25" s="34"/>
      <c r="N25" s="34"/>
    </row>
    <row r="26" spans="3:17">
      <c r="C26" s="127"/>
      <c r="D26" s="127"/>
      <c r="E26" s="127"/>
      <c r="F26" s="127"/>
      <c r="G26" s="127"/>
      <c r="H26" s="127"/>
      <c r="I26" s="127"/>
      <c r="J26" s="127"/>
      <c r="K26" s="127"/>
      <c r="L26" s="127"/>
      <c r="M26" s="127"/>
      <c r="N26" s="127"/>
    </row>
    <row r="27" spans="3:17">
      <c r="C27" s="34"/>
      <c r="D27" s="34"/>
      <c r="E27" s="34"/>
      <c r="F27" s="34"/>
      <c r="G27" s="34"/>
      <c r="H27" s="34"/>
      <c r="I27" s="34"/>
      <c r="J27" s="34"/>
      <c r="K27" s="34"/>
      <c r="L27" s="34"/>
      <c r="M27" s="34"/>
      <c r="N27" s="34"/>
    </row>
    <row r="28" spans="3:17">
      <c r="C28" s="127"/>
      <c r="D28" s="127"/>
      <c r="E28" s="127"/>
      <c r="F28" s="127"/>
      <c r="G28" s="127"/>
      <c r="H28" s="127"/>
      <c r="I28" s="127"/>
      <c r="J28" s="127"/>
      <c r="K28" s="127"/>
      <c r="L28" s="127"/>
      <c r="M28" s="127"/>
      <c r="N28" s="127"/>
    </row>
    <row r="29" spans="3:17">
      <c r="C29" s="34"/>
      <c r="D29" s="34"/>
      <c r="E29" s="34"/>
      <c r="F29" s="34"/>
      <c r="G29" s="34"/>
      <c r="H29" s="34"/>
      <c r="I29" s="34"/>
      <c r="J29" s="34"/>
      <c r="K29" s="34"/>
      <c r="L29" s="34"/>
      <c r="M29" s="34"/>
      <c r="N29" s="34"/>
    </row>
    <row r="30" spans="3:17">
      <c r="C30" s="127"/>
      <c r="D30" s="127"/>
      <c r="E30" s="127"/>
      <c r="F30" s="127"/>
      <c r="G30" s="127"/>
      <c r="H30" s="127"/>
      <c r="I30" s="127"/>
      <c r="J30" s="127"/>
      <c r="K30" s="127"/>
      <c r="L30" s="127"/>
      <c r="M30" s="127"/>
      <c r="N30" s="12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2018-10-23T01:08:31Z</cp:lastPrinted>
  <dcterms:created xsi:type="dcterms:W3CDTF">2016-01-04T07:20:24Z</dcterms:created>
  <dcterms:modified xsi:type="dcterms:W3CDTF">2020-09-21T09:12:52Z</dcterms:modified>
</cp:coreProperties>
</file>