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5" yWindow="195" windowWidth="21120" windowHeight="12750"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<sst xmlns="http://schemas.openxmlformats.org/spreadsheetml/2006/main" count="61" uniqueCount="49">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</sst>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1">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0" fontId="9" fillId="5" borderId="1" xfId="375" applyNumberFormat="1" applyFont="1" applyFill="1" applyBorder="1">
      <alignment vertical="center"/>
    </xf>
    <xf numFmtId="177" fontId="9" fillId="0" borderId="1" xfId="1" applyNumberFormat="1" applyFont="1" applyBorder="1">
      <alignment vertical="center"/>
    </xf>
    <xf numFmtId="10" fontId="9" fillId="0" borderId="1" xfId="375" applyNumberFormat="1" applyFont="1" applyBorder="1">
      <alignment vertical="center"/>
    </xf>
    <xf numFmtId="177" fontId="9" fillId="5" borderId="1" xfId="1" applyNumberFormat="1" applyFont="1" applyFill="1" applyBorder="1">
      <alignment vertical="center"/>
    </xf>
    <xf numFmtId="10" fontId="9" fillId="5" borderId="3" xfId="375" applyNumberFormat="1" applyFont="1" applyFill="1" applyBorder="1">
      <alignment vertical="center"/>
    </xf>
    <xf numFmtId="177" fontId="9" fillId="0" borderId="3" xfId="1" applyNumberFormat="1" applyFont="1" applyBorder="1">
      <alignment vertical="center"/>
    </xf>
    <xf numFmtId="10" fontId="9" fillId="0" borderId="12" xfId="375" applyNumberFormat="1" applyFont="1" applyBorder="1">
      <alignment vertical="center"/>
    </xf>
    <xf numFmtId="177" fontId="9" fillId="2" borderId="5" xfId="2" applyNumberFormat="1" applyFont="1" applyFill="1" applyBorder="1" applyAlignment="1">
      <alignment horizontal="center" vertical="center"/>
    </xf>
    <xf numFmtId="177" fontId="45" fillId="4" borderId="6" xfId="2" applyNumberFormat="1" applyFont="1" applyFill="1" applyBorder="1">
      <alignment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5" borderId="36" xfId="375" applyNumberFormat="1" applyFont="1" applyFill="1" applyBorder="1">
      <alignment vertical="center"/>
    </xf>
    <xf numFmtId="177" fontId="45" fillId="0" borderId="36" xfId="1" applyNumberFormat="1" applyFont="1" applyBorder="1">
      <alignment vertical="center"/>
    </xf>
    <xf numFmtId="10" fontId="45" fillId="0" borderId="37" xfId="375" applyNumberFormat="1" applyFont="1" applyBorder="1">
      <alignment vertical="center"/>
    </xf>
    <xf numFmtId="177" fontId="9" fillId="2" borderId="38" xfId="2" applyNumberFormat="1" applyFont="1" applyFill="1" applyBorder="1" applyAlignment="1">
      <alignment horizontal="center" vertical="center"/>
    </xf>
    <xf numFmtId="177" fontId="8" fillId="4" borderId="39" xfId="2" applyNumberFormat="1" applyFont="1" applyFill="1" applyBorder="1">
      <alignment vertical="center"/>
    </xf>
    <xf numFmtId="10" fontId="8" fillId="4" borderId="39" xfId="375" applyNumberFormat="1" applyFont="1" applyFill="1" applyBorder="1">
      <alignment vertical="center"/>
    </xf>
    <xf numFmtId="177" fontId="8" fillId="5" borderId="39" xfId="2" applyNumberFormat="1" applyFont="1" applyFill="1" applyBorder="1">
      <alignment vertical="center"/>
    </xf>
    <xf numFmtId="10" fontId="8" fillId="5" borderId="39" xfId="375" applyNumberFormat="1" applyFont="1" applyFill="1" applyBorder="1">
      <alignment vertical="center"/>
    </xf>
    <xf numFmtId="177" fontId="8" fillId="0" borderId="39" xfId="1" applyNumberFormat="1" applyFont="1" applyBorder="1">
      <alignment vertical="center"/>
    </xf>
    <xf numFmtId="10" fontId="8" fillId="0" borderId="39" xfId="375" applyNumberFormat="1" applyFont="1" applyBorder="1">
      <alignment vertical="center"/>
    </xf>
    <xf numFmtId="177" fontId="8" fillId="5" borderId="39" xfId="1" applyNumberFormat="1" applyFont="1" applyFill="1" applyBorder="1">
      <alignment vertical="center"/>
    </xf>
    <xf numFmtId="10" fontId="8" fillId="5" borderId="40" xfId="375" applyNumberFormat="1" applyFont="1" applyFill="1" applyBorder="1">
      <alignment vertical="center"/>
    </xf>
    <xf numFmtId="177" fontId="8" fillId="0" borderId="40" xfId="1" applyNumberFormat="1" applyFont="1" applyBorder="1">
      <alignment vertical="center"/>
    </xf>
    <xf numFmtId="10" fontId="45" fillId="0" borderId="41" xfId="375"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Q9" sqref="Q9"/>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33"/>
      <c r="B2" s="133"/>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4" t="s">
        <v>19</v>
      </c>
      <c r="B5" s="135"/>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36"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37"/>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38"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39"/>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31"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40"/>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38"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39"/>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31"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32"/>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pane xSplit="2" ySplit="5" topLeftCell="C6" activePane="bottomRight" state="frozen"/>
      <selection pane="topRight" activeCell="C1" sqref="C1"/>
      <selection pane="bottomLeft" activeCell="A6" sqref="A6"/>
      <selection pane="bottomRight" activeCell="H21" sqref="H21"/>
    </sheetView>
  </sheetViews>
  <sheetFormatPr defaultRowHeight="16.5"/>
  <cols>
    <col min="1" max="1" width="18.625" customWidth="1"/>
    <col min="2" max="2" width="17.5" customWidth="1"/>
    <col min="3" max="14" width="11.375" customWidth="1"/>
    <col min="15" max="16" width="14.625" customWidth="1"/>
    <col min="17" max="17" width="22.5" bestFit="1" customWidth="1"/>
    <col min="19" max="19" width="13.75" customWidth="1"/>
  </cols>
  <sheetData>
    <row r="1" spans="1:19" s="3" customFormat="1" ht="25.5" customHeight="1">
      <c r="A1" s="1" t="s">
        <v>48</v>
      </c>
      <c r="B1" s="1"/>
      <c r="C1" s="2"/>
      <c r="D1" s="2"/>
      <c r="E1" s="2"/>
    </row>
    <row r="2" spans="1:19" s="3" customFormat="1" ht="21" customHeight="1" thickBot="1">
      <c r="A2" s="133"/>
      <c r="B2" s="133"/>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4" t="s">
        <v>0</v>
      </c>
      <c r="B5" s="135"/>
      <c r="C5" s="120" t="s">
        <v>36</v>
      </c>
      <c r="D5" s="109" t="s">
        <v>37</v>
      </c>
      <c r="E5" s="13" t="s">
        <v>38</v>
      </c>
      <c r="F5" s="13" t="s">
        <v>39</v>
      </c>
      <c r="G5" s="13" t="s">
        <v>40</v>
      </c>
      <c r="H5" s="13" t="s">
        <v>41</v>
      </c>
      <c r="I5" s="13" t="s">
        <v>42</v>
      </c>
      <c r="J5" s="13" t="s">
        <v>43</v>
      </c>
      <c r="K5" s="13" t="s">
        <v>44</v>
      </c>
      <c r="L5" s="13" t="s">
        <v>45</v>
      </c>
      <c r="M5" s="13" t="s">
        <v>46</v>
      </c>
      <c r="N5" s="9" t="s">
        <v>47</v>
      </c>
      <c r="O5" s="35" t="s">
        <v>10</v>
      </c>
      <c r="P5" s="62"/>
      <c r="Q5" s="62"/>
    </row>
    <row r="6" spans="1:19" s="3" customFormat="1" ht="22.5" customHeight="1">
      <c r="A6" s="136" t="s">
        <v>17</v>
      </c>
      <c r="B6" s="7" t="s">
        <v>11</v>
      </c>
      <c r="C6" s="121">
        <v>69244</v>
      </c>
      <c r="D6" s="110"/>
      <c r="E6" s="92"/>
      <c r="F6" s="80"/>
      <c r="G6" s="80"/>
      <c r="H6" s="92"/>
      <c r="I6" s="80"/>
      <c r="J6" s="87"/>
      <c r="K6" s="80"/>
      <c r="L6" s="80"/>
      <c r="M6" s="87"/>
      <c r="N6" s="100"/>
      <c r="O6" s="36">
        <f t="shared" ref="O6" si="0">SUM(C6:N6)</f>
        <v>69244</v>
      </c>
      <c r="P6" s="60"/>
      <c r="Q6" s="61"/>
    </row>
    <row r="7" spans="1:19" s="3" customFormat="1" ht="22.5" customHeight="1">
      <c r="A7" s="137"/>
      <c r="B7" s="7" t="s">
        <v>18</v>
      </c>
      <c r="C7" s="122">
        <f>C6/'2020년도'!C6</f>
        <v>0.934378668681771</v>
      </c>
      <c r="D7" s="111">
        <f>D6/'2020년도'!D6</f>
        <v>0</v>
      </c>
      <c r="E7" s="28">
        <f>E6/'2020년도'!E6</f>
        <v>0</v>
      </c>
      <c r="F7" s="28">
        <f>F6/'2020년도'!F6</f>
        <v>0</v>
      </c>
      <c r="G7" s="28">
        <f>G6/'2020년도'!G6</f>
        <v>0</v>
      </c>
      <c r="H7" s="28">
        <f>H6/'2020년도'!H6</f>
        <v>0</v>
      </c>
      <c r="I7" s="28">
        <f>I6/'2020년도'!I6</f>
        <v>0</v>
      </c>
      <c r="J7" s="28">
        <f>J6/'2020년도'!J6</f>
        <v>0</v>
      </c>
      <c r="K7" s="28">
        <f>K6/'2020년도'!K6</f>
        <v>0</v>
      </c>
      <c r="L7" s="28">
        <f>L6/'2020년도'!L6</f>
        <v>0</v>
      </c>
      <c r="M7" s="28">
        <f>M6/'2020년도'!M6</f>
        <v>0</v>
      </c>
      <c r="N7" s="68">
        <f>N6/'2020년도'!N6</f>
        <v>0</v>
      </c>
      <c r="O7" s="37">
        <f>O6/S7</f>
        <v>0.934378668681771</v>
      </c>
      <c r="P7" s="60"/>
      <c r="Q7" s="61"/>
      <c r="S7" s="89">
        <f>SUM('2020년도'!C6:C6)</f>
        <v>74107</v>
      </c>
    </row>
    <row r="8" spans="1:19" s="3" customFormat="1" ht="22.5" customHeight="1">
      <c r="A8" s="138" t="s">
        <v>13</v>
      </c>
      <c r="B8" s="45" t="s">
        <v>11</v>
      </c>
      <c r="C8" s="123">
        <v>66393</v>
      </c>
      <c r="D8" s="112"/>
      <c r="E8" s="81"/>
      <c r="F8" s="81"/>
      <c r="G8" s="81"/>
      <c r="H8" s="81"/>
      <c r="I8" s="81"/>
      <c r="J8" s="81"/>
      <c r="K8" s="81"/>
      <c r="L8" s="81"/>
      <c r="M8" s="98"/>
      <c r="N8" s="101"/>
      <c r="O8" s="38">
        <f t="shared" ref="O8" si="1">SUM(C8:N8)</f>
        <v>66393</v>
      </c>
      <c r="P8" s="60"/>
      <c r="Q8" s="61"/>
    </row>
    <row r="9" spans="1:19" s="3" customFormat="1" ht="22.5" customHeight="1">
      <c r="A9" s="139"/>
      <c r="B9" s="45" t="s">
        <v>18</v>
      </c>
      <c r="C9" s="124">
        <f>C8/'2020년도'!C8</f>
        <v>1.4180478428022212</v>
      </c>
      <c r="D9" s="113">
        <f>D8/'2020년도'!D8</f>
        <v>0</v>
      </c>
      <c r="E9" s="82">
        <f>E8/'2020년도'!E8</f>
        <v>0</v>
      </c>
      <c r="F9" s="82">
        <f>F8/'2020년도'!F8</f>
        <v>0</v>
      </c>
      <c r="G9" s="82">
        <f>G8/'2020년도'!G8</f>
        <v>0</v>
      </c>
      <c r="H9" s="82">
        <f>H8/'2020년도'!H8</f>
        <v>0</v>
      </c>
      <c r="I9" s="82">
        <f>I8/'2020년도'!I8</f>
        <v>0</v>
      </c>
      <c r="J9" s="82">
        <f>J8/'2020년도'!J8</f>
        <v>0</v>
      </c>
      <c r="K9" s="82">
        <f>K8/'2020년도'!K8</f>
        <v>0</v>
      </c>
      <c r="L9" s="82">
        <f>L8/'2020년도'!L8</f>
        <v>0</v>
      </c>
      <c r="M9" s="29">
        <f>M8/'2020년도'!M8</f>
        <v>0</v>
      </c>
      <c r="N9" s="102">
        <f>N8/'2020년도'!N8</f>
        <v>0</v>
      </c>
      <c r="O9" s="39">
        <f>O8/S9</f>
        <v>1.4180478428022212</v>
      </c>
      <c r="P9" s="60"/>
      <c r="Q9" s="61"/>
      <c r="S9" s="89">
        <f>SUM('2020년도'!C8:C8)</f>
        <v>46820</v>
      </c>
    </row>
    <row r="10" spans="1:19" s="3" customFormat="1" ht="22.5" customHeight="1">
      <c r="A10" s="131" t="s">
        <v>14</v>
      </c>
      <c r="B10" s="11" t="s">
        <v>12</v>
      </c>
      <c r="C10" s="125">
        <v>231.11840000000001</v>
      </c>
      <c r="D10" s="114"/>
      <c r="E10" s="83"/>
      <c r="F10" s="83"/>
      <c r="G10" s="83"/>
      <c r="H10" s="83"/>
      <c r="I10" s="83"/>
      <c r="J10" s="83"/>
      <c r="K10" s="83"/>
      <c r="L10" s="83"/>
      <c r="M10" s="94"/>
      <c r="N10" s="103"/>
      <c r="O10" s="40">
        <f>SUM(C10:N10)</f>
        <v>231.11840000000001</v>
      </c>
      <c r="P10" s="60"/>
      <c r="Q10" s="61"/>
    </row>
    <row r="11" spans="1:19" s="3" customFormat="1" ht="22.5" customHeight="1">
      <c r="A11" s="140"/>
      <c r="B11" s="7" t="s">
        <v>18</v>
      </c>
      <c r="C11" s="126">
        <f>C10/'2020년도'!C10</f>
        <v>0.8621073732474801</v>
      </c>
      <c r="D11" s="115">
        <f>D10/'2020년도'!D10</f>
        <v>0</v>
      </c>
      <c r="E11" s="84">
        <f>E10/'2020년도'!E10</f>
        <v>0</v>
      </c>
      <c r="F11" s="84">
        <f>F10/'2020년도'!F10</f>
        <v>0</v>
      </c>
      <c r="G11" s="84">
        <f>G10/'2020년도'!G10</f>
        <v>0</v>
      </c>
      <c r="H11" s="84">
        <f>H10/'2020년도'!H10</f>
        <v>0</v>
      </c>
      <c r="I11" s="84">
        <f>I10/'2020년도'!I10</f>
        <v>0</v>
      </c>
      <c r="J11" s="84">
        <f>J10/'2020년도'!J10</f>
        <v>0</v>
      </c>
      <c r="K11" s="84">
        <f>K10/'2020년도'!K10</f>
        <v>0</v>
      </c>
      <c r="L11" s="84">
        <f>L10/'2020년도'!L10</f>
        <v>0</v>
      </c>
      <c r="M11" s="30">
        <f>M10/'2020년도'!M10</f>
        <v>0</v>
      </c>
      <c r="N11" s="104">
        <f>N10/'2020년도'!N10</f>
        <v>0</v>
      </c>
      <c r="O11" s="41">
        <f>O10/S11</f>
        <v>0.8621073732474801</v>
      </c>
      <c r="P11" s="60"/>
      <c r="Q11" s="61"/>
      <c r="S11" s="89">
        <f>SUM('2020년도'!C10:C10)</f>
        <v>268.08539999999999</v>
      </c>
    </row>
    <row r="12" spans="1:19" s="3" customFormat="1" ht="22.5" customHeight="1">
      <c r="A12" s="138" t="s">
        <v>15</v>
      </c>
      <c r="B12" s="45" t="s">
        <v>12</v>
      </c>
      <c r="C12" s="127">
        <v>1130.6869999999999</v>
      </c>
      <c r="D12" s="116"/>
      <c r="E12" s="96"/>
      <c r="F12" s="96"/>
      <c r="G12" s="96"/>
      <c r="H12" s="96"/>
      <c r="I12" s="96"/>
      <c r="J12" s="96"/>
      <c r="K12" s="96"/>
      <c r="L12" s="96"/>
      <c r="M12" s="95"/>
      <c r="N12" s="105"/>
      <c r="O12" s="38">
        <f>SUM(C12:N12)</f>
        <v>1130.6869999999999</v>
      </c>
      <c r="P12" s="60"/>
      <c r="Q12" s="61"/>
    </row>
    <row r="13" spans="1:19" s="3" customFormat="1" ht="22.5" customHeight="1">
      <c r="A13" s="139"/>
      <c r="B13" s="45" t="s">
        <v>18</v>
      </c>
      <c r="C13" s="128">
        <f>C12/'2020년도'!C12</f>
        <v>0.88154192007292542</v>
      </c>
      <c r="D13" s="117">
        <f>D12/'2020년도'!D12</f>
        <v>0</v>
      </c>
      <c r="E13" s="82">
        <f>E12/'2020년도'!E12</f>
        <v>0</v>
      </c>
      <c r="F13" s="85">
        <f>F12/'2020년도'!F12</f>
        <v>0</v>
      </c>
      <c r="G13" s="85">
        <f>G12/'2020년도'!G12</f>
        <v>0</v>
      </c>
      <c r="H13" s="82">
        <f>H12/'2020년도'!H12</f>
        <v>0</v>
      </c>
      <c r="I13" s="85">
        <f>I12/'2020년도'!I12</f>
        <v>0</v>
      </c>
      <c r="J13" s="85">
        <f>J12/'2020년도'!J12</f>
        <v>0</v>
      </c>
      <c r="K13" s="85">
        <f>K12/'2020년도'!K12</f>
        <v>0</v>
      </c>
      <c r="L13" s="85">
        <f>L12/'2020년도'!L12</f>
        <v>0</v>
      </c>
      <c r="M13" s="31">
        <f>M12/'2020년도'!M12</f>
        <v>0</v>
      </c>
      <c r="N13" s="106">
        <f>N12/'2020년도'!N12</f>
        <v>0</v>
      </c>
      <c r="O13" s="42">
        <f>O12/S13</f>
        <v>0.88154192007292542</v>
      </c>
      <c r="P13" s="60"/>
      <c r="Q13" s="61"/>
      <c r="S13" s="89">
        <f>SUM('2020년도'!C12:C12)</f>
        <v>1282.6242</v>
      </c>
    </row>
    <row r="14" spans="1:19" s="3" customFormat="1" ht="22.5" customHeight="1">
      <c r="A14" s="131" t="s">
        <v>16</v>
      </c>
      <c r="B14" s="46" t="s">
        <v>12</v>
      </c>
      <c r="C14" s="129">
        <v>305</v>
      </c>
      <c r="D14" s="118"/>
      <c r="E14" s="83"/>
      <c r="F14" s="86"/>
      <c r="G14" s="86"/>
      <c r="H14" s="83"/>
      <c r="I14" s="86"/>
      <c r="J14" s="86"/>
      <c r="K14" s="86"/>
      <c r="L14" s="86"/>
      <c r="M14" s="88"/>
      <c r="N14" s="107"/>
      <c r="O14" s="43">
        <f>SUM(C14:N14)</f>
        <v>305</v>
      </c>
      <c r="P14" s="60"/>
      <c r="Q14" s="61"/>
    </row>
    <row r="15" spans="1:19" ht="22.5" customHeight="1" thickBot="1">
      <c r="A15" s="132"/>
      <c r="B15" s="47" t="s">
        <v>18</v>
      </c>
      <c r="C15" s="130">
        <f>C14/'2020년도'!C14</f>
        <v>0.73849878934624702</v>
      </c>
      <c r="D15" s="119">
        <f>D14/'2020년도'!D14</f>
        <v>0</v>
      </c>
      <c r="E15" s="17">
        <f>E14/'2020년도'!E14</f>
        <v>0</v>
      </c>
      <c r="F15" s="17">
        <f>F14/'2020년도'!F14</f>
        <v>0</v>
      </c>
      <c r="G15" s="17">
        <f>G14/'2020년도'!G14</f>
        <v>0</v>
      </c>
      <c r="H15" s="17">
        <f>H14/'2020년도'!H14</f>
        <v>0</v>
      </c>
      <c r="I15" s="17">
        <f>I14/'2020년도'!I14</f>
        <v>0</v>
      </c>
      <c r="J15" s="17">
        <f>J14/'2020년도'!J14</f>
        <v>0</v>
      </c>
      <c r="K15" s="17">
        <f>K14/'2020년도'!K14</f>
        <v>0</v>
      </c>
      <c r="L15" s="17">
        <f>L14/'2020년도'!L14</f>
        <v>0</v>
      </c>
      <c r="M15" s="99">
        <f>M14/'2020년도'!M14</f>
        <v>0</v>
      </c>
      <c r="N15" s="108">
        <f>N14/'2020년도'!N14</f>
        <v>0</v>
      </c>
      <c r="O15" s="44">
        <f>O14/S15</f>
        <v>0.73849878934624702</v>
      </c>
      <c r="P15" s="60"/>
      <c r="Q15" s="61"/>
      <c r="S15" s="90">
        <f>SUM('2020년도'!C14:C14)</f>
        <v>413</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2018-10-23T01:08:31Z</cp:lastPrinted>
  <dcterms:created xsi:type="dcterms:W3CDTF">2016-01-04T07:20:24Z</dcterms:created>
  <dcterms:modified xsi:type="dcterms:W3CDTF">2021-02-22T09:46:14Z</dcterms:modified>
</cp:coreProperties>
</file>