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<sst xmlns="http://schemas.openxmlformats.org/spreadsheetml/2006/main" count="61" uniqueCount="49">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</sst>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5" borderId="23" xfId="2" applyNumberFormat="1" applyFont="1" applyFill="1" applyBorder="1">
      <alignment vertical="center"/>
    </xf>
    <xf numFmtId="10" fontId="45" fillId="5" borderId="23" xfId="375"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41" xfId="2" applyNumberFormat="1" applyFont="1" applyFill="1" applyBorder="1" applyAlignment="1">
      <alignment horizontal="center" vertical="center"/>
    </xf>
    <xf numFmtId="10" fontId="8" fillId="4" borderId="42" xfId="375" applyNumberFormat="1" applyFont="1" applyFill="1" applyBorder="1">
      <alignment vertical="center"/>
    </xf>
    <xf numFmtId="177" fontId="45" fillId="5" borderId="42" xfId="2"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2" xfId="375" applyNumberFormat="1" applyFont="1" applyBorder="1">
      <alignment vertical="center"/>
    </xf>
    <xf numFmtId="177" fontId="45" fillId="5" borderId="42" xfId="1" applyNumberFormat="1" applyFont="1" applyFill="1" applyBorder="1">
      <alignment vertical="center"/>
    </xf>
    <xf numFmtId="10" fontId="45" fillId="0" borderId="43" xfId="375" applyNumberFormat="1" applyFont="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177" fontId="45" fillId="4" borderId="38" xfId="2" applyNumberFormat="1" applyFont="1" applyFill="1" applyBorder="1">
      <alignment vertical="center"/>
    </xf>
    <xf numFmtId="177" fontId="45" fillId="4" borderId="42" xfId="2" applyNumberFormat="1" applyFont="1" applyFill="1" applyBorder="1">
      <alignment vertical="center"/>
    </xf>
    <xf numFmtId="177" fontId="8" fillId="4" borderId="6" xfId="2" applyNumberFormat="1" applyFont="1" applyFill="1" applyBorder="1">
      <alignment vertical="center"/>
    </xf>
    <xf numFmtId="177" fontId="8" fillId="5" borderId="46" xfId="2" applyNumberFormat="1" applyFont="1" applyFill="1" applyBorder="1">
      <alignment vertical="center"/>
    </xf>
    <xf numFmtId="10" fontId="8" fillId="5" borderId="6" xfId="375" applyNumberFormat="1" applyFont="1" applyFill="1" applyBorder="1">
      <alignment vertical="center"/>
    </xf>
    <xf numFmtId="177" fontId="8" fillId="0" borderId="6" xfId="1" applyNumberFormat="1" applyFont="1" applyBorder="1">
      <alignment vertical="center"/>
    </xf>
    <xf numFmtId="10" fontId="8" fillId="0" borderId="6" xfId="375" applyNumberFormat="1" applyFont="1" applyBorder="1">
      <alignment vertical="center"/>
    </xf>
    <xf numFmtId="177" fontId="8" fillId="5" borderId="6" xfId="1" applyNumberFormat="1" applyFont="1" applyFill="1" applyBorder="1">
      <alignment vertical="center"/>
    </xf>
    <xf numFmtId="10" fontId="8" fillId="5" borderId="40" xfId="375" applyNumberFormat="1" applyFont="1" applyFill="1" applyBorder="1">
      <alignment vertical="center"/>
    </xf>
    <xf numFmtId="177" fontId="8" fillId="0" borderId="40" xfId="1" applyNumberFormat="1" applyFont="1" applyBorder="1">
      <alignment vertical="center"/>
    </xf>
    <xf numFmtId="10" fontId="8" fillId="0" borderId="36"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24" sqref="F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48"/>
      <c r="B2" s="14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9" t="s">
        <v>19</v>
      </c>
      <c r="B5" s="150"/>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51"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52"/>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53"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54"/>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46"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55"/>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53"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54"/>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46"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47"/>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F6" activePane="bottomRight" state="frozen"/>
      <selection pane="topRight" activeCell="C1" sqref="C1"/>
      <selection pane="bottomLeft" activeCell="A6" sqref="A6"/>
      <selection pane="bottomRight" activeCell="M19" sqref="L19:M19"/>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48"/>
      <c r="B2" s="148"/>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9" t="s">
        <v>0</v>
      </c>
      <c r="B5" s="150"/>
      <c r="C5" s="13" t="s">
        <v>35</v>
      </c>
      <c r="D5" s="13" t="s">
        <v>36</v>
      </c>
      <c r="E5" s="13" t="s">
        <v>37</v>
      </c>
      <c r="F5" s="13" t="s">
        <v>38</v>
      </c>
      <c r="G5" s="18" t="s">
        <v>39</v>
      </c>
      <c r="H5" s="13" t="s">
        <v>40</v>
      </c>
      <c r="I5" s="13" t="s">
        <v>41</v>
      </c>
      <c r="J5" s="13" t="s">
        <v>42</v>
      </c>
      <c r="K5" s="123" t="s">
        <v>43</v>
      </c>
      <c r="L5" s="102" t="s">
        <v>44</v>
      </c>
      <c r="M5" s="100" t="s">
        <v>45</v>
      </c>
      <c r="N5" s="9" t="s">
        <v>46</v>
      </c>
      <c r="O5" s="35" t="s">
        <v>10</v>
      </c>
      <c r="P5" s="62"/>
      <c r="Q5" s="62"/>
    </row>
    <row r="6" spans="1:19" s="3" customFormat="1" ht="22.5" customHeight="1">
      <c r="A6" s="151" t="s">
        <v>17</v>
      </c>
      <c r="B6" s="7" t="s">
        <v>11</v>
      </c>
      <c r="C6" s="87">
        <v>69244</v>
      </c>
      <c r="D6" s="80">
        <v>61588</v>
      </c>
      <c r="E6" s="92">
        <v>68306</v>
      </c>
      <c r="F6" s="80">
        <v>64049</v>
      </c>
      <c r="G6" s="115">
        <v>60871</v>
      </c>
      <c r="H6" s="92">
        <v>65670</v>
      </c>
      <c r="I6" s="80">
        <v>73399</v>
      </c>
      <c r="J6" s="87">
        <v>70052</v>
      </c>
      <c r="K6" s="136">
        <v>64852</v>
      </c>
      <c r="L6" s="135">
        <v>65675</v>
      </c>
      <c r="M6" s="137"/>
      <c r="N6" s="98"/>
      <c r="O6" s="36">
        <f t="shared" ref="O6" si="0">SUM(C6:N6)</f>
        <v>663706</v>
      </c>
      <c r="P6" s="60"/>
      <c r="Q6" s="61"/>
    </row>
    <row r="7" spans="1:19" s="3" customFormat="1" ht="22.5" customHeight="1">
      <c r="A7" s="152"/>
      <c r="B7" s="7" t="s">
        <v>18</v>
      </c>
      <c r="C7" s="28">
        <f>C6/'2020년도'!C6</f>
        <v>0.934378668681771</v>
      </c>
      <c r="D7" s="28">
        <f>D6/'2020년도'!D6</f>
        <v>0.87863613667165985</v>
      </c>
      <c r="E7" s="28">
        <f>E6/'2020년도'!E6</f>
        <v>1.0009671746776085</v>
      </c>
      <c r="F7" s="28">
        <f>F6/'2020년도'!F6</f>
        <v>1.0096791991802632</v>
      </c>
      <c r="G7" s="20">
        <f>G6/'2020년도'!G6</f>
        <v>0.94057202898774661</v>
      </c>
      <c r="H7" s="28">
        <f>H6/'2020년도'!H6</f>
        <v>0.92745067578064311</v>
      </c>
      <c r="I7" s="28">
        <f>I6/'2020년도'!I6</f>
        <v>0.99584831422562925</v>
      </c>
      <c r="J7" s="28">
        <f>J6/'2020년도'!J6</f>
        <v>0.96398739490016372</v>
      </c>
      <c r="K7" s="124">
        <f>K6/'2020년도'!K6</f>
        <v>0.95733813586844207</v>
      </c>
      <c r="L7" s="103">
        <f>L6/'2020년도'!L6</f>
        <v>0.99670673222849515</v>
      </c>
      <c r="M7" s="101">
        <f>M6/'2020년도'!M6</f>
        <v>0</v>
      </c>
      <c r="N7" s="68">
        <f>N6/'2020년도'!N6</f>
        <v>0</v>
      </c>
      <c r="O7" s="37">
        <f>O6/S7</f>
        <v>0.95993254354513757</v>
      </c>
      <c r="P7" s="60"/>
      <c r="Q7" s="61"/>
      <c r="S7" s="89">
        <f>SUM('2020년도'!C6:L6)</f>
        <v>691409</v>
      </c>
    </row>
    <row r="8" spans="1:19" s="3" customFormat="1" ht="22.5" customHeight="1">
      <c r="A8" s="153" t="s">
        <v>13</v>
      </c>
      <c r="B8" s="45" t="s">
        <v>11</v>
      </c>
      <c r="C8" s="114">
        <v>66393</v>
      </c>
      <c r="D8" s="81">
        <v>44601</v>
      </c>
      <c r="E8" s="81">
        <v>14343</v>
      </c>
      <c r="F8" s="81">
        <v>15860</v>
      </c>
      <c r="G8" s="116">
        <v>17001</v>
      </c>
      <c r="H8" s="81">
        <v>30883</v>
      </c>
      <c r="I8" s="81">
        <v>44904</v>
      </c>
      <c r="J8" s="81">
        <v>39917</v>
      </c>
      <c r="K8" s="125">
        <v>22239</v>
      </c>
      <c r="L8" s="105">
        <v>17222</v>
      </c>
      <c r="M8" s="138"/>
      <c r="N8" s="99"/>
      <c r="O8" s="38">
        <f t="shared" ref="O8" si="1">SUM(C8:N8)</f>
        <v>313363</v>
      </c>
      <c r="P8" s="60"/>
      <c r="Q8" s="61"/>
    </row>
    <row r="9" spans="1:19" s="3" customFormat="1" ht="22.5" customHeight="1">
      <c r="A9" s="154"/>
      <c r="B9" s="45" t="s">
        <v>18</v>
      </c>
      <c r="C9" s="29">
        <f>C8/'2020년도'!C8</f>
        <v>1.4180478428022212</v>
      </c>
      <c r="D9" s="82">
        <f>D8/'2020년도'!D8</f>
        <v>1.083732231806585</v>
      </c>
      <c r="E9" s="82">
        <f>E8/'2020년도'!E8</f>
        <v>0.74501350509038022</v>
      </c>
      <c r="F9" s="82">
        <f>F8/'2020년도'!F8</f>
        <v>1.8037074945979756</v>
      </c>
      <c r="G9" s="117">
        <f>G8/'2020년도'!G8</f>
        <v>0.92522448979591831</v>
      </c>
      <c r="H9" s="82">
        <f>H8/'2020년도'!H8</f>
        <v>0.89985431235431235</v>
      </c>
      <c r="I9" s="82">
        <f>I8/'2020년도'!I8</f>
        <v>1.2421920385072893</v>
      </c>
      <c r="J9" s="82">
        <f>J8/'2020년도'!J8</f>
        <v>1.0184986731986119</v>
      </c>
      <c r="K9" s="126">
        <f>K8/'2020년도'!K8</f>
        <v>0.7206649599792605</v>
      </c>
      <c r="L9" s="106">
        <f>L8/'2020년도'!L8</f>
        <v>1.0726208271051321</v>
      </c>
      <c r="M9" s="139">
        <f>M8/'2020년도'!M8</f>
        <v>0</v>
      </c>
      <c r="N9" s="69">
        <f>N8/'2020년도'!N8</f>
        <v>0</v>
      </c>
      <c r="O9" s="39">
        <f>O8/S9</f>
        <v>1.0769561227751219</v>
      </c>
      <c r="P9" s="60"/>
      <c r="Q9" s="61"/>
      <c r="S9" s="89">
        <f>SUM('2020년도'!C8:L8)</f>
        <v>290971</v>
      </c>
    </row>
    <row r="10" spans="1:19" s="3" customFormat="1" ht="22.5" customHeight="1">
      <c r="A10" s="146" t="s">
        <v>14</v>
      </c>
      <c r="B10" s="11" t="s">
        <v>12</v>
      </c>
      <c r="C10" s="94">
        <v>231.11840000000001</v>
      </c>
      <c r="D10" s="83">
        <v>172.3426</v>
      </c>
      <c r="E10" s="83">
        <v>214.18299999999999</v>
      </c>
      <c r="F10" s="83">
        <v>201.0506</v>
      </c>
      <c r="G10" s="118">
        <v>188.11170000000001</v>
      </c>
      <c r="H10" s="83">
        <v>161.23859999999999</v>
      </c>
      <c r="I10" s="83">
        <v>10</v>
      </c>
      <c r="J10" s="83">
        <v>3.9811999999999999</v>
      </c>
      <c r="K10" s="127">
        <v>0</v>
      </c>
      <c r="L10" s="107">
        <v>0</v>
      </c>
      <c r="M10" s="140"/>
      <c r="N10" s="110"/>
      <c r="O10" s="40">
        <f>SUM(C10:N10)</f>
        <v>1182.0261</v>
      </c>
      <c r="P10" s="60"/>
      <c r="Q10" s="61"/>
    </row>
    <row r="11" spans="1:19" s="3" customFormat="1" ht="22.5" customHeight="1">
      <c r="A11" s="155"/>
      <c r="B11" s="7" t="s">
        <v>18</v>
      </c>
      <c r="C11" s="30">
        <f>C10/'2020년도'!C10</f>
        <v>0.8621073732474801</v>
      </c>
      <c r="D11" s="84">
        <f>D10/'2020년도'!D10</f>
        <v>0.5745201459047139</v>
      </c>
      <c r="E11" s="84">
        <f>E10/'2020년도'!E10</f>
        <v>0.671875</v>
      </c>
      <c r="F11" s="84">
        <f>F10/'2020년도'!F10</f>
        <v>0.74471404621695292</v>
      </c>
      <c r="G11" s="119">
        <f>G10/'2020년도'!G10</f>
        <v>0.64889777028998852</v>
      </c>
      <c r="H11" s="84">
        <f>H10/'2020년도'!H10</f>
        <v>0.54496176379332373</v>
      </c>
      <c r="I11" s="84">
        <f>I10/'2020년도'!I10</f>
        <v>3.3460483169376963E-2</v>
      </c>
      <c r="J11" s="84">
        <f>J10/'2020년도'!J10</f>
        <v>1.7151872394067413E-2</v>
      </c>
      <c r="K11" s="128">
        <f>K10/'2020년도'!K10</f>
        <v>0</v>
      </c>
      <c r="L11" s="108">
        <f>L10/'2020년도'!L10</f>
        <v>0</v>
      </c>
      <c r="M11" s="141">
        <f>M10/'2020년도'!M10</f>
        <v>0</v>
      </c>
      <c r="N11" s="70">
        <f>N10/'2020년도'!N10</f>
        <v>0</v>
      </c>
      <c r="O11" s="41">
        <f>O10/S11</f>
        <v>0.4502587788047836</v>
      </c>
      <c r="P11" s="60"/>
      <c r="Q11" s="61"/>
      <c r="S11" s="89">
        <f>SUM('2020년도'!C10:L10)</f>
        <v>2625.2150000000001</v>
      </c>
    </row>
    <row r="12" spans="1:19" s="3" customFormat="1" ht="22.5" customHeight="1">
      <c r="A12" s="153" t="s">
        <v>15</v>
      </c>
      <c r="B12" s="45" t="s">
        <v>12</v>
      </c>
      <c r="C12" s="95">
        <v>1130.6869999999999</v>
      </c>
      <c r="D12" s="96">
        <v>1090.8389999999999</v>
      </c>
      <c r="E12" s="96">
        <v>1341.8814</v>
      </c>
      <c r="F12" s="96">
        <v>1149.5715</v>
      </c>
      <c r="G12" s="120">
        <v>1137.6279</v>
      </c>
      <c r="H12" s="96">
        <v>972.40809999999999</v>
      </c>
      <c r="I12" s="96">
        <v>782</v>
      </c>
      <c r="J12" s="96">
        <v>747.47029999999995</v>
      </c>
      <c r="K12" s="129">
        <v>729.55489999999998</v>
      </c>
      <c r="L12" s="109">
        <v>766.38099999999997</v>
      </c>
      <c r="M12" s="142"/>
      <c r="N12" s="111"/>
      <c r="O12" s="38">
        <f>SUM(C12:N12)</f>
        <v>9848.4210999999978</v>
      </c>
      <c r="P12" s="60"/>
      <c r="Q12" s="61"/>
    </row>
    <row r="13" spans="1:19" s="3" customFormat="1" ht="22.5" customHeight="1">
      <c r="A13" s="154"/>
      <c r="B13" s="45" t="s">
        <v>18</v>
      </c>
      <c r="C13" s="31">
        <f>C12/'2020년도'!C12</f>
        <v>0.88154192007292542</v>
      </c>
      <c r="D13" s="85">
        <f>D12/'2020년도'!D12</f>
        <v>0.82546041155312666</v>
      </c>
      <c r="E13" s="82">
        <f>E12/'2020년도'!E12</f>
        <v>0.98536942209217271</v>
      </c>
      <c r="F13" s="85">
        <f>F12/'2020년도'!F12</f>
        <v>1.0596478740425741</v>
      </c>
      <c r="G13" s="121">
        <f>G12/'2020년도'!G12</f>
        <v>1.0306564765603878</v>
      </c>
      <c r="H13" s="82">
        <f>H12/'2020년도'!H12</f>
        <v>0.84075568123555133</v>
      </c>
      <c r="I13" s="85">
        <f>I12/'2020년도'!I12</f>
        <v>0.71297269314585254</v>
      </c>
      <c r="J13" s="85">
        <f>J12/'2020년도'!J12</f>
        <v>0.90182875214275782</v>
      </c>
      <c r="K13" s="133">
        <f>K12/'2020년도'!K12</f>
        <v>0.93769242455517909</v>
      </c>
      <c r="L13" s="131">
        <f>L12/'2020년도'!L12</f>
        <v>0.80894254106720143</v>
      </c>
      <c r="M13" s="143">
        <f>M12/'2020년도'!M12</f>
        <v>0</v>
      </c>
      <c r="N13" s="71">
        <f>N12/'2020년도'!N12</f>
        <v>0</v>
      </c>
      <c r="O13" s="42">
        <f>O12/S13</f>
        <v>0.89839546206358034</v>
      </c>
      <c r="P13" s="60"/>
      <c r="Q13" s="61"/>
      <c r="S13" s="89">
        <f>SUM('2020년도'!C12:L12)</f>
        <v>10962.2338</v>
      </c>
    </row>
    <row r="14" spans="1:19" s="3" customFormat="1" ht="22.5" customHeight="1">
      <c r="A14" s="146" t="s">
        <v>16</v>
      </c>
      <c r="B14" s="46" t="s">
        <v>12</v>
      </c>
      <c r="C14" s="88">
        <v>305</v>
      </c>
      <c r="D14" s="86">
        <v>365</v>
      </c>
      <c r="E14" s="83">
        <v>421</v>
      </c>
      <c r="F14" s="86">
        <v>784</v>
      </c>
      <c r="G14" s="122">
        <v>386</v>
      </c>
      <c r="H14" s="83">
        <v>414</v>
      </c>
      <c r="I14" s="86">
        <v>343</v>
      </c>
      <c r="J14" s="86">
        <v>300</v>
      </c>
      <c r="K14" s="134">
        <v>272</v>
      </c>
      <c r="L14" s="132">
        <v>387</v>
      </c>
      <c r="M14" s="144"/>
      <c r="N14" s="112"/>
      <c r="O14" s="43">
        <f>SUM(C14:N14)</f>
        <v>3977</v>
      </c>
      <c r="P14" s="60"/>
      <c r="Q14" s="61"/>
    </row>
    <row r="15" spans="1:19" ht="22.5" customHeight="1" thickBot="1">
      <c r="A15" s="147"/>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7">
        <f>H14/'2020년도'!H14</f>
        <v>0.74326750448833034</v>
      </c>
      <c r="I15" s="17">
        <f>I14/'2020년도'!I14</f>
        <v>0.62820512820512819</v>
      </c>
      <c r="J15" s="17">
        <f>J14/'2020년도'!J14</f>
        <v>0.63157894736842102</v>
      </c>
      <c r="K15" s="130">
        <f>K14/'2020년도'!K14</f>
        <v>0.84735202492211836</v>
      </c>
      <c r="L15" s="104">
        <f>L14/'2020년도'!L14</f>
        <v>0.78658536585365857</v>
      </c>
      <c r="M15" s="145">
        <f>M14/'2020년도'!M14</f>
        <v>0</v>
      </c>
      <c r="N15" s="113">
        <f>N14/'2020년도'!N14</f>
        <v>0</v>
      </c>
      <c r="O15" s="44">
        <f>O14/S15</f>
        <v>0.81797614150555331</v>
      </c>
      <c r="P15" s="60"/>
      <c r="Q15" s="61"/>
      <c r="S15" s="90">
        <f>SUM('2020년도'!C14:L14)</f>
        <v>4862</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2021-11-22T00:47:21Z</dcterms:modified>
</cp:coreProperties>
</file>