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<sst xmlns="http://schemas.openxmlformats.org/spreadsheetml/2006/main" count="60" uniqueCount="24">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</sst>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3" xfId="375" applyNumberFormat="1" applyFont="1" applyFill="1" applyBorder="1">
      <alignment vertical="center"/>
    </xf>
    <xf numFmtId="10" fontId="8" fillId="0" borderId="33" xfId="375"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9" fillId="2" borderId="39" xfId="2" applyNumberFormat="1" applyFont="1" applyFill="1" applyBorder="1" applyAlignment="1">
      <alignment horizontal="center" vertical="center"/>
    </xf>
    <xf numFmtId="177" fontId="8" fillId="4" borderId="40" xfId="2" applyNumberFormat="1" applyFont="1" applyFill="1" applyBorder="1">
      <alignment vertical="center"/>
    </xf>
    <xf numFmtId="10" fontId="8" fillId="4" borderId="40" xfId="375" applyNumberFormat="1" applyFont="1" applyFill="1" applyBorder="1">
      <alignment vertical="center"/>
    </xf>
    <xf numFmtId="177" fontId="8" fillId="5" borderId="40" xfId="2" applyNumberFormat="1" applyFont="1" applyFill="1" applyBorder="1">
      <alignment vertical="center"/>
    </xf>
    <xf numFmtId="10" fontId="8" fillId="5" borderId="40" xfId="375" applyNumberFormat="1" applyFont="1" applyFill="1" applyBorder="1">
      <alignment vertical="center"/>
    </xf>
    <xf numFmtId="177" fontId="8" fillId="0" borderId="40" xfId="1" applyNumberFormat="1" applyFont="1" applyBorder="1">
      <alignment vertical="center"/>
    </xf>
    <xf numFmtId="10" fontId="8" fillId="0" borderId="40" xfId="375" applyNumberFormat="1" applyFont="1" applyBorder="1">
      <alignment vertical="center"/>
    </xf>
    <xf numFmtId="177" fontId="8" fillId="5" borderId="40" xfId="1" applyNumberFormat="1" applyFont="1" applyFill="1" applyBorder="1">
      <alignment vertical="center"/>
    </xf>
    <xf numFmtId="10" fontId="8" fillId="5" borderId="41" xfId="375" applyNumberFormat="1" applyFont="1" applyFill="1" applyBorder="1">
      <alignment vertical="center"/>
    </xf>
    <xf numFmtId="177" fontId="8" fillId="0" borderId="41" xfId="1" applyNumberFormat="1" applyFont="1" applyBorder="1">
      <alignment vertical="center"/>
    </xf>
    <xf numFmtId="10" fontId="45" fillId="0" borderId="42" xfId="375" applyNumberFormat="1" applyFont="1" applyBorder="1">
      <alignment vertical="center"/>
    </xf>
    <xf numFmtId="177" fontId="45" fillId="4" borderId="43" xfId="2" applyNumberFormat="1" applyFont="1" applyFill="1" applyBorder="1">
      <alignment vertical="center"/>
    </xf>
    <xf numFmtId="177" fontId="45" fillId="4" borderId="33" xfId="2" applyNumberFormat="1" applyFont="1" applyFill="1" applyBorder="1">
      <alignment vertical="center"/>
    </xf>
    <xf numFmtId="177" fontId="45" fillId="5" borderId="33" xfId="2" applyNumberFormat="1" applyFont="1" applyFill="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0" borderId="35" xfId="1"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D26" sqref="D26"/>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04"/>
      <c r="B2" s="104"/>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05" t="s">
        <v>0</v>
      </c>
      <c r="B5" s="106"/>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07" t="s">
        <v>8</v>
      </c>
      <c r="B6" s="7" t="s">
        <v>2</v>
      </c>
      <c r="C6" s="56">
        <v>69244</v>
      </c>
      <c r="D6" s="49">
        <v>61588</v>
      </c>
      <c r="E6" s="61">
        <v>68306</v>
      </c>
      <c r="F6" s="49">
        <v>64049</v>
      </c>
      <c r="G6" s="69">
        <v>60871</v>
      </c>
      <c r="H6" s="61">
        <v>65670</v>
      </c>
      <c r="I6" s="49">
        <v>73399</v>
      </c>
      <c r="J6" s="56">
        <v>70052</v>
      </c>
      <c r="K6" s="49">
        <v>64852</v>
      </c>
      <c r="L6" s="49">
        <v>65675</v>
      </c>
      <c r="M6" s="56">
        <v>63804</v>
      </c>
      <c r="N6" s="81">
        <v>74387</v>
      </c>
      <c r="O6" s="26">
        <f t="shared" ref="O6" si="0">SUM(C6:N6)</f>
        <v>801897</v>
      </c>
      <c r="P6" s="38"/>
      <c r="Q6" s="39"/>
    </row>
    <row r="7" spans="1:19" s="3" customFormat="1" ht="22.5" customHeight="1">
      <c r="A7" s="108"/>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09" t="s">
        <v>4</v>
      </c>
      <c r="B8" s="35" t="s">
        <v>2</v>
      </c>
      <c r="C8" s="68">
        <v>66393</v>
      </c>
      <c r="D8" s="50">
        <v>44601</v>
      </c>
      <c r="E8" s="50">
        <v>14343</v>
      </c>
      <c r="F8" s="68">
        <v>15860</v>
      </c>
      <c r="G8" s="78">
        <v>17001</v>
      </c>
      <c r="H8" s="68">
        <v>30883</v>
      </c>
      <c r="I8" s="68">
        <v>44904</v>
      </c>
      <c r="J8" s="68">
        <v>39917</v>
      </c>
      <c r="K8" s="50">
        <v>22239</v>
      </c>
      <c r="L8" s="50">
        <v>17222</v>
      </c>
      <c r="M8" s="79">
        <v>21235</v>
      </c>
      <c r="N8" s="82">
        <v>55953</v>
      </c>
      <c r="O8" s="28">
        <f t="shared" ref="O8" si="1">SUM(C8:N8)</f>
        <v>390551</v>
      </c>
      <c r="P8" s="38"/>
      <c r="Q8" s="39"/>
    </row>
    <row r="9" spans="1:19" s="3" customFormat="1" ht="22.5" customHeight="1">
      <c r="A9" s="110"/>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02"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3">
        <v>210</v>
      </c>
      <c r="O10" s="30">
        <f>SUM(C10:N10)</f>
        <v>1593.0767000000001</v>
      </c>
      <c r="P10" s="38"/>
      <c r="Q10" s="39"/>
    </row>
    <row r="11" spans="1:19" s="3" customFormat="1" ht="22.5" customHeight="1">
      <c r="A11" s="111"/>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09"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4">
        <v>1156</v>
      </c>
      <c r="O12" s="28">
        <f>SUM(C12:N12)</f>
        <v>12077.354499999998</v>
      </c>
      <c r="P12" s="38"/>
      <c r="Q12" s="39"/>
    </row>
    <row r="13" spans="1:19" s="3" customFormat="1" ht="22.5" customHeight="1">
      <c r="A13" s="110"/>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02" t="s">
        <v>7</v>
      </c>
      <c r="B14" s="36" t="s">
        <v>3</v>
      </c>
      <c r="C14" s="57">
        <v>305</v>
      </c>
      <c r="D14" s="55">
        <v>365</v>
      </c>
      <c r="E14" s="52">
        <v>421</v>
      </c>
      <c r="F14" s="55">
        <v>784</v>
      </c>
      <c r="G14" s="74">
        <v>386</v>
      </c>
      <c r="H14" s="52">
        <v>414</v>
      </c>
      <c r="I14" s="55">
        <v>343</v>
      </c>
      <c r="J14" s="55">
        <v>300</v>
      </c>
      <c r="K14" s="55">
        <v>272</v>
      </c>
      <c r="L14" s="55">
        <v>387</v>
      </c>
      <c r="M14" s="57">
        <v>395</v>
      </c>
      <c r="N14" s="85">
        <v>375</v>
      </c>
      <c r="O14" s="33">
        <f>SUM(C14:N14)</f>
        <v>4747</v>
      </c>
      <c r="P14" s="38"/>
      <c r="Q14" s="39"/>
    </row>
    <row r="15" spans="1:19" ht="22.5" customHeight="1" thickBot="1">
      <c r="A15" s="103"/>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80">
        <v>0.91860465116279066</v>
      </c>
      <c r="N15" s="86">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S7" sqref="S7"/>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04"/>
      <c r="B2" s="104"/>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05" t="s">
        <v>0</v>
      </c>
      <c r="B5" s="106"/>
      <c r="C5" s="112" t="s">
        <v>10</v>
      </c>
      <c r="D5" s="66" t="s">
        <v>11</v>
      </c>
      <c r="E5" s="9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07" t="s">
        <v>8</v>
      </c>
      <c r="B6" s="7" t="s">
        <v>2</v>
      </c>
      <c r="C6" s="113">
        <v>74348</v>
      </c>
      <c r="D6" s="124">
        <v>66634</v>
      </c>
      <c r="E6" s="123"/>
      <c r="F6" s="49"/>
      <c r="G6" s="69"/>
      <c r="H6" s="61"/>
      <c r="I6" s="49"/>
      <c r="J6" s="56"/>
      <c r="K6" s="49"/>
      <c r="L6" s="49"/>
      <c r="M6" s="56"/>
      <c r="N6" s="91"/>
      <c r="O6" s="26">
        <f t="shared" ref="O6" si="0">SUM(C6:N6)</f>
        <v>140982</v>
      </c>
      <c r="P6" s="38"/>
      <c r="Q6" s="39"/>
    </row>
    <row r="7" spans="1:19" s="3" customFormat="1" ht="22.5" customHeight="1">
      <c r="A7" s="108"/>
      <c r="B7" s="7" t="s">
        <v>9</v>
      </c>
      <c r="C7" s="114">
        <f>C6/'2021년도'!C6</f>
        <v>1.0737103575761078</v>
      </c>
      <c r="D7" s="67">
        <f>D6/'2021년도'!D6</f>
        <v>1.0819315451061895</v>
      </c>
      <c r="E7" s="93">
        <f>E6/'2021년도'!E6</f>
        <v>0</v>
      </c>
      <c r="F7" s="18">
        <f>F6/'2021년도'!F6</f>
        <v>0</v>
      </c>
      <c r="G7" s="18">
        <f>G6/'2021년도'!G6</f>
        <v>0</v>
      </c>
      <c r="H7" s="18">
        <f>H6/'2021년도'!H6</f>
        <v>0</v>
      </c>
      <c r="I7" s="18">
        <f>I6/'2021년도'!I6</f>
        <v>0</v>
      </c>
      <c r="J7" s="18">
        <f>J6/'2021년도'!J6</f>
        <v>0</v>
      </c>
      <c r="K7" s="18">
        <f>K6/'2021년도'!K6</f>
        <v>0</v>
      </c>
      <c r="L7" s="18">
        <f>L6/'2021년도'!L6</f>
        <v>0</v>
      </c>
      <c r="M7" s="18">
        <f>M6/'2021년도'!M6</f>
        <v>0</v>
      </c>
      <c r="N7" s="43">
        <f>N6/'2021년도'!N6</f>
        <v>0</v>
      </c>
      <c r="O7" s="27">
        <f>O6/S7</f>
        <v>1.0775804084627614</v>
      </c>
      <c r="P7" s="38"/>
      <c r="Q7" s="39"/>
      <c r="S7" s="58">
        <f>SUM('2021년도'!C6:D6)</f>
        <v>130832</v>
      </c>
    </row>
    <row r="8" spans="1:19" s="3" customFormat="1" ht="22.5" customHeight="1">
      <c r="A8" s="109" t="s">
        <v>4</v>
      </c>
      <c r="B8" s="35" t="s">
        <v>2</v>
      </c>
      <c r="C8" s="115">
        <v>57360</v>
      </c>
      <c r="D8" s="125">
        <v>46118</v>
      </c>
      <c r="E8" s="94"/>
      <c r="F8" s="68"/>
      <c r="G8" s="78"/>
      <c r="H8" s="68"/>
      <c r="I8" s="68"/>
      <c r="J8" s="68"/>
      <c r="K8" s="50"/>
      <c r="L8" s="50"/>
      <c r="M8" s="79"/>
      <c r="N8" s="87"/>
      <c r="O8" s="28">
        <f t="shared" ref="O8" si="1">SUM(C8:N8)</f>
        <v>103478</v>
      </c>
      <c r="P8" s="38"/>
      <c r="Q8" s="39"/>
    </row>
    <row r="9" spans="1:19" s="3" customFormat="1" ht="22.5" customHeight="1">
      <c r="A9" s="110"/>
      <c r="B9" s="35" t="s">
        <v>9</v>
      </c>
      <c r="C9" s="116">
        <f>C8/'2021년도'!C8</f>
        <v>0.86394650038407661</v>
      </c>
      <c r="D9" s="75">
        <f>D8/'2021년도'!D8</f>
        <v>1.0340126902984239</v>
      </c>
      <c r="E9" s="95">
        <f>E8/'2021년도'!E8</f>
        <v>0</v>
      </c>
      <c r="F9" s="19">
        <f>F8/'2021년도'!F8</f>
        <v>0</v>
      </c>
      <c r="G9" s="19">
        <f>G8/'2021년도'!G8</f>
        <v>0</v>
      </c>
      <c r="H9" s="19">
        <f>H8/'2021년도'!H8</f>
        <v>0</v>
      </c>
      <c r="I9" s="19">
        <f>I8/'2021년도'!I8</f>
        <v>0</v>
      </c>
      <c r="J9" s="19">
        <f>J8/'2021년도'!J8</f>
        <v>0</v>
      </c>
      <c r="K9" s="19">
        <f>K8/'2021년도'!K8</f>
        <v>0</v>
      </c>
      <c r="L9" s="19">
        <f>L8/'2021년도'!L8</f>
        <v>0</v>
      </c>
      <c r="M9" s="19">
        <f>M8/'2021년도'!M8</f>
        <v>0</v>
      </c>
      <c r="N9" s="44">
        <f>N8/'2021년도'!N8</f>
        <v>0</v>
      </c>
      <c r="O9" s="29">
        <f>O8/S9</f>
        <v>0.93228462799790979</v>
      </c>
      <c r="P9" s="38"/>
      <c r="Q9" s="39"/>
      <c r="S9" s="58">
        <f>SUM('2021년도'!C8:D8)</f>
        <v>110994</v>
      </c>
    </row>
    <row r="10" spans="1:19" s="3" customFormat="1" ht="22.5" customHeight="1">
      <c r="A10" s="102" t="s">
        <v>5</v>
      </c>
      <c r="B10" s="10" t="s">
        <v>3</v>
      </c>
      <c r="C10" s="117">
        <v>217.97069999999999</v>
      </c>
      <c r="D10" s="126">
        <v>271.71690000000001</v>
      </c>
      <c r="E10" s="96"/>
      <c r="F10" s="52"/>
      <c r="G10" s="70"/>
      <c r="H10" s="52"/>
      <c r="I10" s="52"/>
      <c r="J10" s="52"/>
      <c r="K10" s="52"/>
      <c r="L10" s="52"/>
      <c r="M10" s="63"/>
      <c r="N10" s="88"/>
      <c r="O10" s="30">
        <f>SUM(C10:N10)</f>
        <v>489.68759999999997</v>
      </c>
      <c r="P10" s="38"/>
      <c r="Q10" s="39"/>
    </row>
    <row r="11" spans="1:19" s="3" customFormat="1" ht="22.5" customHeight="1">
      <c r="A11" s="111"/>
      <c r="B11" s="7" t="s">
        <v>9</v>
      </c>
      <c r="C11" s="118">
        <f>C10/'2021년도'!C10</f>
        <v>0.94311270759922183</v>
      </c>
      <c r="D11" s="76">
        <f>D10/'2021년도'!D10</f>
        <v>1.5766090334020724</v>
      </c>
      <c r="E11" s="97">
        <f>E10/'2021년도'!E10</f>
        <v>0</v>
      </c>
      <c r="F11" s="20">
        <f>F10/'2021년도'!F10</f>
        <v>0</v>
      </c>
      <c r="G11" s="20">
        <f>G10/'2021년도'!G10</f>
        <v>0</v>
      </c>
      <c r="H11" s="20">
        <f>H10/'2021년도'!H10</f>
        <v>0</v>
      </c>
      <c r="I11" s="20">
        <f>I10/'2021년도'!I10</f>
        <v>0</v>
      </c>
      <c r="J11" s="20">
        <f>J10/'2021년도'!J10</f>
        <v>0</v>
      </c>
      <c r="K11" s="20" t="e">
        <f>K10/'2021년도'!K10</f>
        <v>#DIV/0!</v>
      </c>
      <c r="L11" s="20" t="e">
        <f>L10/'2021년도'!L10</f>
        <v>#DIV/0!</v>
      </c>
      <c r="M11" s="20">
        <f>M10/'2021년도'!M10</f>
        <v>0</v>
      </c>
      <c r="N11" s="45">
        <f>N10/'2021년도'!N10</f>
        <v>0</v>
      </c>
      <c r="O11" s="31">
        <f>O10/S11</f>
        <v>1.2137173109668591</v>
      </c>
      <c r="P11" s="38"/>
      <c r="Q11" s="39"/>
      <c r="S11" s="58">
        <f>SUM('2021년도'!C10:D10)</f>
        <v>403.46100000000001</v>
      </c>
    </row>
    <row r="12" spans="1:19" s="3" customFormat="1" ht="22.5" customHeight="1">
      <c r="A12" s="109" t="s">
        <v>6</v>
      </c>
      <c r="B12" s="35" t="s">
        <v>3</v>
      </c>
      <c r="C12" s="119">
        <v>1161.5151000000001</v>
      </c>
      <c r="D12" s="127">
        <v>1318.7725</v>
      </c>
      <c r="E12" s="98"/>
      <c r="F12" s="65"/>
      <c r="G12" s="72"/>
      <c r="H12" s="65"/>
      <c r="I12" s="65"/>
      <c r="J12" s="65"/>
      <c r="K12" s="65"/>
      <c r="L12" s="65"/>
      <c r="M12" s="64"/>
      <c r="N12" s="89"/>
      <c r="O12" s="28">
        <f>SUM(C12:N12)</f>
        <v>2480.2876000000001</v>
      </c>
      <c r="P12" s="38"/>
      <c r="Q12" s="39"/>
    </row>
    <row r="13" spans="1:19" s="3" customFormat="1" ht="22.5" customHeight="1">
      <c r="A13" s="110"/>
      <c r="B13" s="35" t="s">
        <v>9</v>
      </c>
      <c r="C13" s="120">
        <f>C12/'2021년도'!C12</f>
        <v>1.0272649283134945</v>
      </c>
      <c r="D13" s="77">
        <f>D12/'2021년도'!D12</f>
        <v>1.2089524668626628</v>
      </c>
      <c r="E13" s="99">
        <f>E12/'2021년도'!E12</f>
        <v>0</v>
      </c>
      <c r="F13" s="21">
        <f>F12/'2021년도'!F12</f>
        <v>0</v>
      </c>
      <c r="G13" s="21">
        <f>G12/'2021년도'!G12</f>
        <v>0</v>
      </c>
      <c r="H13" s="21">
        <f>H12/'2021년도'!H12</f>
        <v>0</v>
      </c>
      <c r="I13" s="21">
        <f>I12/'2021년도'!I12</f>
        <v>0</v>
      </c>
      <c r="J13" s="21">
        <f>J12/'2021년도'!J12</f>
        <v>0</v>
      </c>
      <c r="K13" s="21">
        <f>K12/'2021년도'!K12</f>
        <v>0</v>
      </c>
      <c r="L13" s="21">
        <f>L12/'2021년도'!L12</f>
        <v>0</v>
      </c>
      <c r="M13" s="21">
        <f>M12/'2021년도'!M12</f>
        <v>0</v>
      </c>
      <c r="N13" s="46">
        <f>N12/'2021년도'!N12</f>
        <v>0</v>
      </c>
      <c r="O13" s="32">
        <f>O12/S13</f>
        <v>1.1164792129374135</v>
      </c>
      <c r="P13" s="38"/>
      <c r="Q13" s="39"/>
      <c r="S13" s="58">
        <f>SUM('2021년도'!C12:D12)</f>
        <v>2221.5259999999998</v>
      </c>
    </row>
    <row r="14" spans="1:19" s="3" customFormat="1" ht="22.5" customHeight="1">
      <c r="A14" s="102" t="s">
        <v>7</v>
      </c>
      <c r="B14" s="36" t="s">
        <v>3</v>
      </c>
      <c r="C14" s="121">
        <v>390</v>
      </c>
      <c r="D14" s="128">
        <v>313</v>
      </c>
      <c r="E14" s="96"/>
      <c r="F14" s="55"/>
      <c r="G14" s="74"/>
      <c r="H14" s="52"/>
      <c r="I14" s="55"/>
      <c r="J14" s="55"/>
      <c r="K14" s="55"/>
      <c r="L14" s="55"/>
      <c r="M14" s="57"/>
      <c r="N14" s="90"/>
      <c r="O14" s="33">
        <f>SUM(C14:N14)</f>
        <v>703</v>
      </c>
      <c r="P14" s="38"/>
      <c r="Q14" s="39"/>
    </row>
    <row r="15" spans="1:19" ht="22.5" customHeight="1" thickBot="1">
      <c r="A15" s="103"/>
      <c r="B15" s="37" t="s">
        <v>9</v>
      </c>
      <c r="C15" s="122">
        <f>C14/'2021년도'!C14</f>
        <v>1.278688524590164</v>
      </c>
      <c r="D15" s="101">
        <f>D14/'2021년도'!D14</f>
        <v>0.8575342465753425</v>
      </c>
      <c r="E15" s="100">
        <f>E14/'2021년도'!E14</f>
        <v>0</v>
      </c>
      <c r="F15" s="13">
        <f>F14/'2021년도'!F14</f>
        <v>0</v>
      </c>
      <c r="G15" s="13">
        <f>G14/'2021년도'!G14</f>
        <v>0</v>
      </c>
      <c r="H15" s="13">
        <f>H14/'2021년도'!H14</f>
        <v>0</v>
      </c>
      <c r="I15" s="13">
        <f>I14/'2021년도'!I14</f>
        <v>0</v>
      </c>
      <c r="J15" s="13">
        <f>J14/'2021년도'!J14</f>
        <v>0</v>
      </c>
      <c r="K15" s="13">
        <f>K14/'2021년도'!K14</f>
        <v>0</v>
      </c>
      <c r="L15" s="13">
        <f>L14/'2021년도'!L14</f>
        <v>0</v>
      </c>
      <c r="M15" s="13">
        <f>M14/'2021년도'!M14</f>
        <v>0</v>
      </c>
      <c r="N15" s="11">
        <f>N14/'2021년도'!N14</f>
        <v>0</v>
      </c>
      <c r="O15" s="34">
        <f>O14/S15</f>
        <v>1.0492537313432835</v>
      </c>
      <c r="P15" s="38"/>
      <c r="Q15" s="39"/>
      <c r="S15" s="59">
        <f>SUM('2021년도'!C14:D14)</f>
        <v>670</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2022-03-23T08:28:34Z</dcterms:modified>
</cp:coreProperties>
</file>