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<sst xmlns="http://schemas.openxmlformats.org/spreadsheetml/2006/main" count="60" uniqueCount="24">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</sst>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top style="medium">
        <color auto="1"/>
      </top>
      <bottom style="thin">
        <color auto="1"/>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77" fontId="8" fillId="5" borderId="33" xfId="2" applyNumberFormat="1" applyFont="1" applyFill="1" applyBorder="1">
      <alignment vertical="center"/>
    </xf>
    <xf numFmtId="10" fontId="8" fillId="5" borderId="33" xfId="375" applyNumberFormat="1" applyFont="1" applyFill="1" applyBorder="1">
      <alignment vertical="center"/>
    </xf>
    <xf numFmtId="177" fontId="9" fillId="2" borderId="42" xfId="2" applyNumberFormat="1" applyFont="1" applyFill="1" applyBorder="1" applyAlignment="1">
      <alignment horizontal="center" vertical="center"/>
    </xf>
    <xf numFmtId="10" fontId="9" fillId="5" borderId="2" xfId="375" applyNumberFormat="1" applyFont="1" applyFill="1" applyBorder="1">
      <alignment vertical="center"/>
    </xf>
    <xf numFmtId="177" fontId="9" fillId="2" borderId="41" xfId="2" applyNumberFormat="1" applyFont="1" applyFill="1" applyBorder="1" applyAlignment="1">
      <alignment horizontal="center" vertical="center"/>
    </xf>
    <xf numFmtId="177" fontId="8" fillId="5" borderId="39" xfId="2" applyNumberFormat="1" applyFont="1" applyFill="1" applyBorder="1">
      <alignment vertical="center"/>
    </xf>
    <xf numFmtId="10" fontId="8" fillId="5" borderId="43" xfId="375" applyNumberFormat="1" applyFont="1" applyFill="1" applyBorder="1">
      <alignment vertical="center"/>
    </xf>
    <xf numFmtId="177" fontId="9" fillId="2" borderId="5" xfId="2" applyNumberFormat="1" applyFont="1" applyFill="1" applyBorder="1" applyAlignment="1">
      <alignment horizontal="center" vertical="center"/>
    </xf>
    <xf numFmtId="41" fontId="53" fillId="0" borderId="0" xfId="2" applyNumberFormat="1" applyFont="1">
      <alignment vertical="center"/>
    </xf>
    <xf numFmtId="41" fontId="54" fillId="0" borderId="0" xfId="0" applyNumberFormat="1" applyFont="1">
      <alignment vertical="center"/>
    </xf>
    <xf numFmtId="177" fontId="45" fillId="0" borderId="37" xfId="1" applyNumberFormat="1" applyFont="1" applyBorder="1">
      <alignment vertical="center"/>
    </xf>
    <xf numFmtId="177" fontId="45" fillId="0" borderId="35"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39" xfId="2" applyNumberFormat="1" applyFont="1" applyFill="1" applyBorder="1">
      <alignment vertical="center"/>
    </xf>
    <xf numFmtId="177" fontId="45" fillId="0" borderId="43" xfId="1" applyNumberFormat="1" applyFont="1" applyBorder="1">
      <alignment vertical="center"/>
    </xf>
    <xf numFmtId="177" fontId="45" fillId="4" borderId="6" xfId="2" applyNumberFormat="1" applyFont="1" applyFill="1" applyBorder="1">
      <alignment vertical="center"/>
    </xf>
    <xf numFmtId="177" fontId="45" fillId="5" borderId="6" xfId="2" applyNumberFormat="1" applyFont="1" applyFill="1" applyBorder="1">
      <alignment vertical="center"/>
    </xf>
    <xf numFmtId="177" fontId="8" fillId="4" borderId="33" xfId="2" applyNumberFormat="1" applyFont="1" applyFill="1" applyBorder="1">
      <alignment vertical="center"/>
    </xf>
    <xf numFmtId="10" fontId="8" fillId="0" borderId="33"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14" sqref="K14"/>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0"/>
      <c r="B2" s="120"/>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1" t="s">
        <v>0</v>
      </c>
      <c r="B5" s="122"/>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23" t="s">
        <v>8</v>
      </c>
      <c r="B6" s="7" t="s">
        <v>2</v>
      </c>
      <c r="C6" s="56">
        <v>69244</v>
      </c>
      <c r="D6" s="49">
        <v>61588</v>
      </c>
      <c r="E6" s="61">
        <v>68306</v>
      </c>
      <c r="F6" s="49">
        <v>64049</v>
      </c>
      <c r="G6" s="69">
        <v>60871</v>
      </c>
      <c r="H6" s="61">
        <v>65670</v>
      </c>
      <c r="I6" s="49">
        <v>73399</v>
      </c>
      <c r="J6" s="56">
        <v>70052</v>
      </c>
      <c r="K6" s="49">
        <v>64852</v>
      </c>
      <c r="L6" s="49">
        <v>65675</v>
      </c>
      <c r="M6" s="56">
        <v>63804</v>
      </c>
      <c r="N6" s="79">
        <v>74387</v>
      </c>
      <c r="O6" s="26">
        <f t="shared" ref="O6" si="0">SUM(C6:N6)</f>
        <v>801897</v>
      </c>
      <c r="P6" s="38"/>
      <c r="Q6" s="39"/>
    </row>
    <row r="7" spans="1:19" s="3" customFormat="1" ht="22.5" customHeight="1">
      <c r="A7" s="124"/>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25" t="s">
        <v>4</v>
      </c>
      <c r="B8" s="35" t="s">
        <v>2</v>
      </c>
      <c r="C8" s="68">
        <v>66393</v>
      </c>
      <c r="D8" s="50">
        <v>44601</v>
      </c>
      <c r="E8" s="50">
        <v>14343</v>
      </c>
      <c r="F8" s="68">
        <v>15860</v>
      </c>
      <c r="G8" s="76">
        <v>17001</v>
      </c>
      <c r="H8" s="68">
        <v>30883</v>
      </c>
      <c r="I8" s="68">
        <v>44904</v>
      </c>
      <c r="J8" s="68">
        <v>39917</v>
      </c>
      <c r="K8" s="50">
        <v>22239</v>
      </c>
      <c r="L8" s="50">
        <v>17222</v>
      </c>
      <c r="M8" s="77">
        <v>21235</v>
      </c>
      <c r="N8" s="80">
        <v>55953</v>
      </c>
      <c r="O8" s="28">
        <f t="shared" ref="O8" si="1">SUM(C8:N8)</f>
        <v>390551</v>
      </c>
      <c r="P8" s="38"/>
      <c r="Q8" s="39"/>
    </row>
    <row r="9" spans="1:19" s="3" customFormat="1" ht="22.5" customHeight="1">
      <c r="A9" s="126"/>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18"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1">
        <v>210</v>
      </c>
      <c r="O10" s="30">
        <f>SUM(C10:N10)</f>
        <v>1593.0767000000001</v>
      </c>
      <c r="P10" s="38"/>
      <c r="Q10" s="39"/>
    </row>
    <row r="11" spans="1:19" s="3" customFormat="1" ht="22.5" customHeight="1">
      <c r="A11" s="127"/>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25"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2">
        <v>1156</v>
      </c>
      <c r="O12" s="28">
        <f>SUM(C12:N12)</f>
        <v>12077.354499999998</v>
      </c>
      <c r="P12" s="38"/>
      <c r="Q12" s="39"/>
    </row>
    <row r="13" spans="1:19" s="3" customFormat="1" ht="22.5" customHeight="1">
      <c r="A13" s="126"/>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18" t="s">
        <v>7</v>
      </c>
      <c r="B14" s="36" t="s">
        <v>3</v>
      </c>
      <c r="C14" s="57">
        <v>305</v>
      </c>
      <c r="D14" s="55">
        <v>365</v>
      </c>
      <c r="E14" s="52">
        <v>421</v>
      </c>
      <c r="F14" s="55">
        <v>784</v>
      </c>
      <c r="G14" s="74">
        <v>386</v>
      </c>
      <c r="H14" s="52">
        <v>414</v>
      </c>
      <c r="I14" s="55">
        <v>343</v>
      </c>
      <c r="J14" s="55">
        <v>300</v>
      </c>
      <c r="K14" s="55">
        <v>272</v>
      </c>
      <c r="L14" s="55">
        <v>387</v>
      </c>
      <c r="M14" s="57">
        <v>395</v>
      </c>
      <c r="N14" s="83">
        <v>375</v>
      </c>
      <c r="O14" s="33">
        <f>SUM(C14:N14)</f>
        <v>4747</v>
      </c>
      <c r="P14" s="38"/>
      <c r="Q14" s="39"/>
    </row>
    <row r="15" spans="1:19" ht="22.5" customHeight="1" thickBot="1">
      <c r="A15" s="119"/>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8">
        <v>0.91860465116279066</v>
      </c>
      <c r="N15" s="84">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J23" sqref="J23"/>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20"/>
      <c r="B2" s="120"/>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1" t="s">
        <v>0</v>
      </c>
      <c r="B5" s="122"/>
      <c r="C5" s="12" t="s">
        <v>10</v>
      </c>
      <c r="D5" s="12" t="s">
        <v>11</v>
      </c>
      <c r="E5" s="108" t="s">
        <v>12</v>
      </c>
      <c r="F5" s="12" t="s">
        <v>13</v>
      </c>
      <c r="G5" s="12" t="s">
        <v>14</v>
      </c>
      <c r="H5" s="12" t="s">
        <v>15</v>
      </c>
      <c r="I5" s="110" t="s">
        <v>16</v>
      </c>
      <c r="J5" s="66" t="s">
        <v>17</v>
      </c>
      <c r="K5" s="113" t="s">
        <v>18</v>
      </c>
      <c r="L5" s="12" t="s">
        <v>19</v>
      </c>
      <c r="M5" s="12" t="s">
        <v>20</v>
      </c>
      <c r="N5" s="8" t="s">
        <v>21</v>
      </c>
      <c r="O5" s="25" t="s">
        <v>1</v>
      </c>
      <c r="P5" s="40"/>
      <c r="Q5" s="40"/>
    </row>
    <row r="6" spans="1:19" s="3" customFormat="1" ht="22.5" customHeight="1">
      <c r="A6" s="123" t="s">
        <v>8</v>
      </c>
      <c r="B6" s="7" t="s">
        <v>2</v>
      </c>
      <c r="C6" s="56">
        <v>74348</v>
      </c>
      <c r="D6" s="49">
        <v>66634</v>
      </c>
      <c r="E6" s="49">
        <v>68341</v>
      </c>
      <c r="F6" s="49">
        <v>63921</v>
      </c>
      <c r="G6" s="49">
        <v>64038</v>
      </c>
      <c r="H6" s="61">
        <v>62779</v>
      </c>
      <c r="I6" s="128">
        <v>68375</v>
      </c>
      <c r="J6" s="132">
        <v>68077</v>
      </c>
      <c r="K6" s="130"/>
      <c r="L6" s="49"/>
      <c r="M6" s="56"/>
      <c r="N6" s="89"/>
      <c r="O6" s="26">
        <f t="shared" ref="O6" si="0">SUM(C6:N6)</f>
        <v>536513</v>
      </c>
      <c r="P6" s="38"/>
      <c r="Q6" s="39"/>
    </row>
    <row r="7" spans="1:19" s="3" customFormat="1" ht="22.5" customHeight="1">
      <c r="A7" s="124"/>
      <c r="B7" s="7" t="s">
        <v>9</v>
      </c>
      <c r="C7" s="18">
        <f>C6/'2021년도'!C6</f>
        <v>1.0737103575761078</v>
      </c>
      <c r="D7" s="18">
        <f>D6/'2021년도'!D6</f>
        <v>1.0819315451061895</v>
      </c>
      <c r="E7" s="18">
        <f>E6/'2021년도'!E6</f>
        <v>1.0005124000819841</v>
      </c>
      <c r="F7" s="18">
        <f>F6/'2021년도'!F6</f>
        <v>0.99800153007853365</v>
      </c>
      <c r="G7" s="18">
        <f>G6/'2021년도'!G6</f>
        <v>1.0520280593386013</v>
      </c>
      <c r="H7" s="18">
        <f>H6/'2021년도'!H6</f>
        <v>0.95597685396680376</v>
      </c>
      <c r="I7" s="98">
        <f>I6/'2021년도'!I6</f>
        <v>0.93155220098366465</v>
      </c>
      <c r="J7" s="67">
        <f>J6/'2021년도'!J6</f>
        <v>0.97180665791126597</v>
      </c>
      <c r="K7" s="90">
        <f>K6/'2021년도'!K6</f>
        <v>0</v>
      </c>
      <c r="L7" s="18">
        <f>L6/'2021년도'!L6</f>
        <v>0</v>
      </c>
      <c r="M7" s="18">
        <f>M6/'2021년도'!M6</f>
        <v>0</v>
      </c>
      <c r="N7" s="43">
        <f>N6/'2021년도'!N6</f>
        <v>0</v>
      </c>
      <c r="O7" s="27">
        <f>O6/S7</f>
        <v>1.3766344732736677</v>
      </c>
      <c r="P7" s="38"/>
      <c r="Q7" s="39"/>
      <c r="S7" s="114">
        <f>SUM('2021년도'!C6:H6)</f>
        <v>389728</v>
      </c>
    </row>
    <row r="8" spans="1:19" s="3" customFormat="1" ht="22.5" customHeight="1">
      <c r="A8" s="125" t="s">
        <v>4</v>
      </c>
      <c r="B8" s="35" t="s">
        <v>2</v>
      </c>
      <c r="C8" s="68">
        <v>57360</v>
      </c>
      <c r="D8" s="50">
        <v>46118</v>
      </c>
      <c r="E8" s="50">
        <v>19824</v>
      </c>
      <c r="F8" s="68">
        <v>6802</v>
      </c>
      <c r="G8" s="68">
        <v>7042</v>
      </c>
      <c r="H8" s="68">
        <v>31752</v>
      </c>
      <c r="I8" s="111">
        <v>45470</v>
      </c>
      <c r="J8" s="106">
        <v>43166</v>
      </c>
      <c r="K8" s="131"/>
      <c r="L8" s="50"/>
      <c r="M8" s="77"/>
      <c r="N8" s="85"/>
      <c r="O8" s="28">
        <f t="shared" ref="O8" si="1">SUM(C8:N8)</f>
        <v>257534</v>
      </c>
      <c r="P8" s="38"/>
      <c r="Q8" s="39"/>
    </row>
    <row r="9" spans="1:19" s="3" customFormat="1" ht="22.5" customHeight="1">
      <c r="A9" s="126"/>
      <c r="B9" s="35" t="s">
        <v>9</v>
      </c>
      <c r="C9" s="19">
        <f>C8/'2021년도'!C8</f>
        <v>0.86394650038407661</v>
      </c>
      <c r="D9" s="19">
        <f>D8/'2021년도'!D8</f>
        <v>1.0340126902984239</v>
      </c>
      <c r="E9" s="109">
        <f>E8/'2021년도'!E8</f>
        <v>1.3821376281112738</v>
      </c>
      <c r="F9" s="19">
        <f>F8/'2021년도'!F8</f>
        <v>0.42887767969735185</v>
      </c>
      <c r="G9" s="19">
        <f>G8/'2021년도'!G8</f>
        <v>0.41421092876889593</v>
      </c>
      <c r="H9" s="19">
        <f>H8/'2021년도'!H8</f>
        <v>1.0281384580513551</v>
      </c>
      <c r="I9" s="99">
        <f>I8/'2021년도'!I8</f>
        <v>1.0126046677356138</v>
      </c>
      <c r="J9" s="107">
        <f>J8/'2021년도'!J8</f>
        <v>1.0813938923265776</v>
      </c>
      <c r="K9" s="91">
        <f>K8/'2021년도'!K8</f>
        <v>0</v>
      </c>
      <c r="L9" s="19">
        <f>L8/'2021년도'!L8</f>
        <v>0</v>
      </c>
      <c r="M9" s="19">
        <f>M8/'2021년도'!M8</f>
        <v>0</v>
      </c>
      <c r="N9" s="44">
        <f>N8/'2021년도'!N8</f>
        <v>0</v>
      </c>
      <c r="O9" s="29">
        <f>O8/S9</f>
        <v>1.3620300294582746</v>
      </c>
      <c r="P9" s="38"/>
      <c r="Q9" s="39"/>
      <c r="S9" s="114">
        <f>SUM('2021년도'!C8:H8)</f>
        <v>189081</v>
      </c>
    </row>
    <row r="10" spans="1:19" s="3" customFormat="1" ht="22.5" customHeight="1">
      <c r="A10" s="118" t="s">
        <v>5</v>
      </c>
      <c r="B10" s="10" t="s">
        <v>3</v>
      </c>
      <c r="C10" s="63">
        <v>217.97069999999999</v>
      </c>
      <c r="D10" s="52">
        <v>271.71690000000001</v>
      </c>
      <c r="E10" s="52">
        <v>219</v>
      </c>
      <c r="F10" s="52">
        <v>233.8955</v>
      </c>
      <c r="G10" s="52">
        <v>202.85759999999999</v>
      </c>
      <c r="H10" s="52">
        <v>151.14879999999999</v>
      </c>
      <c r="I10" s="104">
        <v>186.94720000000001</v>
      </c>
      <c r="J10" s="102">
        <v>137.22720000000001</v>
      </c>
      <c r="K10" s="92"/>
      <c r="L10" s="52"/>
      <c r="M10" s="63"/>
      <c r="N10" s="86"/>
      <c r="O10" s="30">
        <f>SUM(C10:N10)</f>
        <v>1620.7638999999999</v>
      </c>
      <c r="P10" s="38"/>
      <c r="Q10" s="39"/>
    </row>
    <row r="11" spans="1:19" s="3" customFormat="1" ht="22.5" customHeight="1">
      <c r="A11" s="127"/>
      <c r="B11" s="7" t="s">
        <v>9</v>
      </c>
      <c r="C11" s="20">
        <f>C10/'2021년도'!C10</f>
        <v>0.94311270759922183</v>
      </c>
      <c r="D11" s="20">
        <f>D10/'2021년도'!D10</f>
        <v>1.5766090334020724</v>
      </c>
      <c r="E11" s="20">
        <f>E10/'2021년도'!E10</f>
        <v>1.0224901135944497</v>
      </c>
      <c r="F11" s="20">
        <f>F10/'2021년도'!F10</f>
        <v>1.1633663366336633</v>
      </c>
      <c r="G11" s="20">
        <f>G10/'2021년도'!G10</f>
        <v>1.0783890635191749</v>
      </c>
      <c r="H11" s="20">
        <f>H10/'2021년도'!H10</f>
        <v>0.93742317286307375</v>
      </c>
      <c r="I11" s="100">
        <f>I10/'2021년도'!I10</f>
        <v>18.69472</v>
      </c>
      <c r="J11" s="133">
        <f>J10/'2021년도'!J10</f>
        <v>34.468803375866578</v>
      </c>
      <c r="K11" s="93" t="e">
        <f>K10/'2021년도'!K10</f>
        <v>#DIV/0!</v>
      </c>
      <c r="L11" s="20" t="e">
        <f>L10/'2021년도'!L10</f>
        <v>#DIV/0!</v>
      </c>
      <c r="M11" s="20">
        <f>M10/'2021년도'!M10</f>
        <v>0</v>
      </c>
      <c r="N11" s="45">
        <f>N10/'2021년도'!N10</f>
        <v>0</v>
      </c>
      <c r="O11" s="31">
        <f>O10/S11</f>
        <v>1.3875869840277542</v>
      </c>
      <c r="P11" s="38"/>
      <c r="Q11" s="39"/>
      <c r="S11" s="114">
        <f>SUM('2021년도'!C10:H10)</f>
        <v>1168.0449000000001</v>
      </c>
    </row>
    <row r="12" spans="1:19" s="3" customFormat="1" ht="22.5" customHeight="1">
      <c r="A12" s="125" t="s">
        <v>6</v>
      </c>
      <c r="B12" s="35" t="s">
        <v>3</v>
      </c>
      <c r="C12" s="64">
        <v>1161.5151000000001</v>
      </c>
      <c r="D12" s="65">
        <v>1318.7725</v>
      </c>
      <c r="E12" s="65">
        <v>1142</v>
      </c>
      <c r="F12" s="65">
        <v>1221.2330999999999</v>
      </c>
      <c r="G12" s="65">
        <v>1140.5768</v>
      </c>
      <c r="H12" s="65">
        <v>924.79200000000003</v>
      </c>
      <c r="I12" s="105">
        <v>877.06079999999997</v>
      </c>
      <c r="J12" s="103">
        <v>798.50319999999999</v>
      </c>
      <c r="K12" s="94"/>
      <c r="L12" s="65"/>
      <c r="M12" s="64"/>
      <c r="N12" s="87"/>
      <c r="O12" s="28">
        <f>SUM(C12:N12)</f>
        <v>8584.4534999999996</v>
      </c>
      <c r="P12" s="38"/>
      <c r="Q12" s="39"/>
    </row>
    <row r="13" spans="1:19" s="3" customFormat="1" ht="22.5" customHeight="1">
      <c r="A13" s="126"/>
      <c r="B13" s="35" t="s">
        <v>9</v>
      </c>
      <c r="C13" s="21">
        <f>C12/'2021년도'!C12</f>
        <v>1.0272649283134945</v>
      </c>
      <c r="D13" s="21">
        <f>D12/'2021년도'!D12</f>
        <v>1.2089524668626628</v>
      </c>
      <c r="E13" s="19">
        <f>E12/'2021년도'!E12</f>
        <v>0.85104391490932063</v>
      </c>
      <c r="F13" s="21">
        <f>F12/'2021년도'!F12</f>
        <v>1.0623376623376624</v>
      </c>
      <c r="G13" s="21">
        <f>G12/'2021년도'!G12</f>
        <v>1.0025921481004467</v>
      </c>
      <c r="H13" s="21">
        <f>H12/'2021년도'!H12</f>
        <v>0.95103280196863849</v>
      </c>
      <c r="I13" s="112">
        <f>I12/'2021년도'!I12</f>
        <v>1.1215611253196931</v>
      </c>
      <c r="J13" s="75">
        <f>J12/'2021년도'!J12</f>
        <v>1.068274150825792</v>
      </c>
      <c r="K13" s="95">
        <f>K12/'2021년도'!K12</f>
        <v>0</v>
      </c>
      <c r="L13" s="21">
        <f>L12/'2021년도'!L12</f>
        <v>0</v>
      </c>
      <c r="M13" s="21">
        <f>M12/'2021년도'!M12</f>
        <v>0</v>
      </c>
      <c r="N13" s="46">
        <f>N12/'2021년도'!N12</f>
        <v>0</v>
      </c>
      <c r="O13" s="32">
        <f>O12/S13</f>
        <v>1.2581613298250309</v>
      </c>
      <c r="P13" s="38"/>
      <c r="Q13" s="39"/>
      <c r="S13" s="114">
        <f>SUM('2021년도'!C12:H12)</f>
        <v>6823.0148999999992</v>
      </c>
    </row>
    <row r="14" spans="1:19" s="3" customFormat="1" ht="22.5" customHeight="1">
      <c r="A14" s="118" t="s">
        <v>7</v>
      </c>
      <c r="B14" s="36" t="s">
        <v>3</v>
      </c>
      <c r="C14" s="57">
        <v>390</v>
      </c>
      <c r="D14" s="55">
        <v>313</v>
      </c>
      <c r="E14" s="52">
        <v>355</v>
      </c>
      <c r="F14" s="55">
        <v>638</v>
      </c>
      <c r="G14" s="55">
        <v>467</v>
      </c>
      <c r="H14" s="52">
        <v>477</v>
      </c>
      <c r="I14" s="129">
        <v>521</v>
      </c>
      <c r="J14" s="117">
        <v>407</v>
      </c>
      <c r="K14" s="116"/>
      <c r="L14" s="55"/>
      <c r="M14" s="57"/>
      <c r="N14" s="88"/>
      <c r="O14" s="33">
        <f>SUM(C14:N14)</f>
        <v>3568</v>
      </c>
      <c r="P14" s="38"/>
      <c r="Q14" s="39"/>
    </row>
    <row r="15" spans="1:19" ht="22.5" customHeight="1" thickBot="1">
      <c r="A15" s="119"/>
      <c r="B15" s="37" t="s">
        <v>9</v>
      </c>
      <c r="C15" s="13">
        <f>C14/'2021년도'!C14</f>
        <v>1.278688524590164</v>
      </c>
      <c r="D15" s="13">
        <f>D14/'2021년도'!D14</f>
        <v>0.8575342465753425</v>
      </c>
      <c r="E15" s="13">
        <f>E14/'2021년도'!E14</f>
        <v>0.84323040380047509</v>
      </c>
      <c r="F15" s="13">
        <f>F14/'2021년도'!F14</f>
        <v>0.81377551020408168</v>
      </c>
      <c r="G15" s="13">
        <f>G14/'2021년도'!G14</f>
        <v>1.2098445595854923</v>
      </c>
      <c r="H15" s="13">
        <f>H14/'2021년도'!H14</f>
        <v>1.1521739130434783</v>
      </c>
      <c r="I15" s="101">
        <f>I14/'2021년도'!I14</f>
        <v>1.5189504373177842</v>
      </c>
      <c r="J15" s="97">
        <f>J14/'2021년도'!J14</f>
        <v>1.3566666666666667</v>
      </c>
      <c r="K15" s="96">
        <f>K14/'2021년도'!K14</f>
        <v>0</v>
      </c>
      <c r="L15" s="13">
        <f>L14/'2021년도'!L14</f>
        <v>0</v>
      </c>
      <c r="M15" s="13">
        <f>M14/'2021년도'!M14</f>
        <v>0</v>
      </c>
      <c r="N15" s="11">
        <f>N14/'2021년도'!N14</f>
        <v>0</v>
      </c>
      <c r="O15" s="34">
        <f>O14/S15</f>
        <v>1.3338317757009346</v>
      </c>
      <c r="P15" s="38"/>
      <c r="Q15" s="39"/>
      <c r="S15" s="115">
        <f>SUM('2021년도'!C14:H14)</f>
        <v>2675</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2022-09-21T04:27:09Z</dcterms:modified>
</cp:coreProperties>
</file>