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사전정보공표\"/>
    </mc:Choice>
  </mc:AlternateContent>
  <bookViews>
    <workbookView xWindow="0" yWindow="0" windowWidth="14025" windowHeight="11760" tabRatio="605" activeTab="6"/>
  </bookViews>
  <sheets>
    <sheet name="2009년 주유내역" sheetId="2" r:id="rId1"/>
    <sheet name="2010년 주유내역" sheetId="1" r:id="rId2"/>
    <sheet name="2011년 주유내역" sheetId="5" r:id="rId3"/>
    <sheet name="2019년 주유내역" sheetId="4" r:id="rId4"/>
    <sheet name="2020년 주유내역" sheetId="7" r:id="rId5"/>
    <sheet name="2021년 주유내역" sheetId="8" r:id="rId6"/>
    <sheet name="2022년 주유내역" sheetId="9" r:id="rId7"/>
  </sheets>
  <definedNames>
    <definedName name="_xlnm.Print_Area" localSheetId="3">'2019년 주유내역'!$A$1:$O$39</definedName>
    <definedName name="_xlnm.Print_Area" localSheetId="4">'2020년 주유내역'!$A$1:$O$39</definedName>
    <definedName name="_xlnm.Print_Area" localSheetId="5">'2021년 주유내역'!$A$1:$O$39</definedName>
    <definedName name="_xlnm.Print_Area" localSheetId="6">'2022년 주유내역'!$A$1:$O$39</definedName>
  </definedNames>
  <calcPr calcId="162913"/>
</workbook>
</file>

<file path=xl/calcChain.xml><?xml version="1.0" encoding="utf-8"?>
<calcChain xmlns="http://schemas.openxmlformats.org/spreadsheetml/2006/main">
  <c r="C5" i="9" l="1"/>
  <c r="D5" i="9"/>
  <c r="E5" i="9"/>
  <c r="F5" i="9"/>
  <c r="G5" i="9"/>
  <c r="H5" i="9"/>
  <c r="I5" i="9"/>
  <c r="J5" i="9"/>
  <c r="K5" i="9"/>
  <c r="L5" i="9"/>
  <c r="M5" i="9"/>
  <c r="N5" i="9"/>
  <c r="C13" i="9"/>
  <c r="D13" i="9"/>
  <c r="E13" i="9"/>
  <c r="F13" i="9"/>
  <c r="G13" i="9"/>
  <c r="H13" i="9"/>
  <c r="I13" i="9"/>
  <c r="J13" i="9"/>
  <c r="K13" i="9"/>
  <c r="L13" i="9"/>
  <c r="M13" i="9"/>
  <c r="N13" i="9"/>
  <c r="C17" i="9"/>
  <c r="D17" i="9"/>
  <c r="E17" i="9"/>
  <c r="F17" i="9"/>
  <c r="G17" i="9"/>
  <c r="H17" i="9"/>
  <c r="I17" i="9"/>
  <c r="J17" i="9"/>
  <c r="K17" i="9"/>
  <c r="L17" i="9"/>
  <c r="M17" i="9"/>
  <c r="N17" i="9"/>
  <c r="C21" i="9"/>
  <c r="D21" i="9"/>
  <c r="E21" i="9"/>
  <c r="F21" i="9"/>
  <c r="G21" i="9"/>
  <c r="H21" i="9"/>
  <c r="I21" i="9"/>
  <c r="J21" i="9"/>
  <c r="K21" i="9"/>
  <c r="L21" i="9"/>
  <c r="M21" i="9"/>
  <c r="N21" i="9"/>
  <c r="C25" i="9"/>
  <c r="D25" i="9"/>
  <c r="E25" i="9"/>
  <c r="F25" i="9"/>
  <c r="G25" i="9"/>
  <c r="H25" i="9"/>
  <c r="I25" i="9"/>
  <c r="J25" i="9"/>
  <c r="K25" i="9"/>
  <c r="L25" i="9"/>
  <c r="M25" i="9"/>
  <c r="N25" i="9"/>
  <c r="C29" i="9"/>
  <c r="D29" i="9"/>
  <c r="E29" i="9"/>
  <c r="F29" i="9"/>
  <c r="G29" i="9"/>
  <c r="H29" i="9"/>
  <c r="I29" i="9"/>
  <c r="J29" i="9"/>
  <c r="K29" i="9"/>
  <c r="L29" i="9"/>
  <c r="M29" i="9"/>
  <c r="N29" i="9"/>
  <c r="C33" i="9"/>
  <c r="D33" i="9"/>
  <c r="E33" i="9"/>
  <c r="F33" i="9"/>
  <c r="G33" i="9"/>
  <c r="H33" i="9"/>
  <c r="I33" i="9"/>
  <c r="J33" i="9"/>
  <c r="K33" i="9"/>
  <c r="L33" i="9"/>
  <c r="M33" i="9"/>
  <c r="N33" i="9"/>
  <c r="C36" i="9"/>
  <c r="D36" i="9"/>
  <c r="E36" i="9"/>
  <c r="F36" i="9"/>
  <c r="G36" i="9"/>
  <c r="H36" i="9"/>
  <c r="I36" i="9"/>
  <c r="J36" i="9"/>
  <c r="K36" i="9"/>
  <c r="L36" i="9"/>
  <c r="M36" i="9"/>
  <c r="N36" i="9"/>
  <c r="C37" i="9"/>
  <c r="D37" i="9"/>
  <c r="E37" i="9"/>
  <c r="F37" i="9"/>
  <c r="G37" i="9"/>
  <c r="H37" i="9"/>
  <c r="I37" i="9"/>
  <c r="J37" i="9"/>
  <c r="K37" i="9"/>
  <c r="L37" i="9"/>
  <c r="M37" i="9"/>
  <c r="N37" i="9"/>
  <c r="C38" i="9"/>
  <c r="D38" i="9"/>
  <c r="E38" i="9"/>
  <c r="F38" i="9"/>
  <c r="G38" i="9"/>
  <c r="H38" i="9"/>
  <c r="I38" i="9"/>
  <c r="J38" i="9"/>
  <c r="K38" i="9"/>
  <c r="L38" i="9"/>
  <c r="M38" i="9"/>
  <c r="N38" i="9"/>
  <c r="O35" i="9"/>
  <c r="O34" i="9"/>
  <c r="O32" i="9"/>
  <c r="O31" i="9"/>
  <c r="O30" i="9"/>
  <c r="O28" i="9"/>
  <c r="O27" i="9"/>
  <c r="O26" i="9"/>
  <c r="O24" i="9"/>
  <c r="O23" i="9"/>
  <c r="O22" i="9"/>
  <c r="O21" i="9"/>
  <c r="O20" i="9"/>
  <c r="O19" i="9"/>
  <c r="O18" i="9"/>
  <c r="O16" i="9"/>
  <c r="O15" i="9"/>
  <c r="O14" i="9"/>
  <c r="O12" i="9"/>
  <c r="O11" i="9"/>
  <c r="O10" i="9"/>
  <c r="O9" i="9"/>
  <c r="O8" i="9"/>
  <c r="O7" i="9"/>
  <c r="O6" i="9"/>
  <c r="O4" i="9"/>
  <c r="O13" i="9" l="1"/>
  <c r="O33" i="9"/>
  <c r="O29" i="9"/>
  <c r="O25" i="9"/>
  <c r="O17" i="9"/>
  <c r="O5" i="9"/>
  <c r="O38" i="9"/>
  <c r="O37" i="9"/>
  <c r="O36" i="9"/>
  <c r="D33" i="8"/>
  <c r="E33" i="8"/>
  <c r="F33" i="8"/>
  <c r="G33" i="8"/>
  <c r="H33" i="8"/>
  <c r="I33" i="8"/>
  <c r="J33" i="8"/>
  <c r="K33" i="8"/>
  <c r="L33" i="8"/>
  <c r="M33" i="8"/>
  <c r="N33" i="8"/>
  <c r="C33" i="8"/>
  <c r="D29" i="8"/>
  <c r="E29" i="8"/>
  <c r="F29" i="8"/>
  <c r="G29" i="8"/>
  <c r="H29" i="8"/>
  <c r="I29" i="8"/>
  <c r="J29" i="8"/>
  <c r="K29" i="8"/>
  <c r="L29" i="8"/>
  <c r="M29" i="8"/>
  <c r="N29" i="8"/>
  <c r="C29" i="8"/>
  <c r="D25" i="8"/>
  <c r="E25" i="8"/>
  <c r="F25" i="8"/>
  <c r="G25" i="8"/>
  <c r="H25" i="8"/>
  <c r="I25" i="8"/>
  <c r="J25" i="8"/>
  <c r="K25" i="8"/>
  <c r="L25" i="8"/>
  <c r="M25" i="8"/>
  <c r="N25" i="8"/>
  <c r="C25" i="8"/>
  <c r="D21" i="8"/>
  <c r="E21" i="8"/>
  <c r="F21" i="8"/>
  <c r="G21" i="8"/>
  <c r="H21" i="8"/>
  <c r="I21" i="8"/>
  <c r="J21" i="8"/>
  <c r="K21" i="8"/>
  <c r="L21" i="8"/>
  <c r="M21" i="8"/>
  <c r="N21" i="8"/>
  <c r="C21" i="8"/>
  <c r="D17" i="8"/>
  <c r="E17" i="8"/>
  <c r="F17" i="8"/>
  <c r="G17" i="8"/>
  <c r="H17" i="8"/>
  <c r="I17" i="8"/>
  <c r="J17" i="8"/>
  <c r="K17" i="8"/>
  <c r="L17" i="8"/>
  <c r="M17" i="8"/>
  <c r="N17" i="8"/>
  <c r="C17" i="8"/>
  <c r="D13" i="8"/>
  <c r="E13" i="8"/>
  <c r="F13" i="8"/>
  <c r="G13" i="8"/>
  <c r="H13" i="8"/>
  <c r="I13" i="8"/>
  <c r="J13" i="8"/>
  <c r="K13" i="8"/>
  <c r="L13" i="8"/>
  <c r="M13" i="8"/>
  <c r="N13" i="8"/>
  <c r="C13" i="8"/>
  <c r="D5" i="8"/>
  <c r="E5" i="8"/>
  <c r="F5" i="8"/>
  <c r="G5" i="8"/>
  <c r="H5" i="8"/>
  <c r="I5" i="8"/>
  <c r="J5" i="8"/>
  <c r="K5" i="8"/>
  <c r="L5" i="8"/>
  <c r="M5" i="8"/>
  <c r="N5" i="8"/>
  <c r="C5" i="8"/>
  <c r="D36" i="8" l="1"/>
  <c r="N38" i="8"/>
  <c r="M38" i="8"/>
  <c r="L38" i="8"/>
  <c r="K38" i="8"/>
  <c r="J38" i="8"/>
  <c r="I38" i="8"/>
  <c r="H38" i="8"/>
  <c r="G38" i="8"/>
  <c r="F38" i="8"/>
  <c r="E38" i="8"/>
  <c r="D38" i="8"/>
  <c r="C38" i="8"/>
  <c r="N37" i="8"/>
  <c r="M37" i="8"/>
  <c r="L37" i="8"/>
  <c r="K37" i="8"/>
  <c r="J37" i="8"/>
  <c r="I37" i="8"/>
  <c r="H37" i="8"/>
  <c r="G37" i="8"/>
  <c r="F37" i="8"/>
  <c r="E37" i="8"/>
  <c r="D37" i="8"/>
  <c r="N36" i="8"/>
  <c r="M36" i="8"/>
  <c r="L36" i="8"/>
  <c r="K36" i="8"/>
  <c r="J36" i="8"/>
  <c r="I36" i="8"/>
  <c r="H36" i="8"/>
  <c r="G36" i="8"/>
  <c r="F36" i="8"/>
  <c r="E36" i="8"/>
  <c r="C36" i="8"/>
  <c r="O35" i="8"/>
  <c r="O34" i="8"/>
  <c r="O33" i="8"/>
  <c r="O32" i="8"/>
  <c r="O31" i="8"/>
  <c r="O30" i="8"/>
  <c r="O29" i="8"/>
  <c r="O28" i="8"/>
  <c r="O27" i="8"/>
  <c r="O26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N9" i="8"/>
  <c r="M9" i="8"/>
  <c r="L9" i="8"/>
  <c r="K9" i="8"/>
  <c r="J9" i="8"/>
  <c r="I9" i="8"/>
  <c r="H9" i="8"/>
  <c r="G9" i="8"/>
  <c r="F9" i="8"/>
  <c r="E9" i="8"/>
  <c r="D9" i="8"/>
  <c r="C9" i="8"/>
  <c r="O9" i="8" s="1"/>
  <c r="O8" i="8"/>
  <c r="O7" i="8"/>
  <c r="O5" i="8"/>
  <c r="O4" i="8"/>
  <c r="O38" i="8" l="1"/>
  <c r="O36" i="8"/>
  <c r="M17" i="7"/>
  <c r="K13" i="7" l="1"/>
  <c r="N38" i="7" l="1"/>
  <c r="M38" i="7"/>
  <c r="L38" i="7"/>
  <c r="K38" i="7"/>
  <c r="J38" i="7"/>
  <c r="I38" i="7"/>
  <c r="H38" i="7"/>
  <c r="G38" i="7"/>
  <c r="F38" i="7"/>
  <c r="E38" i="7"/>
  <c r="D38" i="7"/>
  <c r="C38" i="7"/>
  <c r="N37" i="7"/>
  <c r="M37" i="7"/>
  <c r="L37" i="7"/>
  <c r="K37" i="7"/>
  <c r="J37" i="7"/>
  <c r="I37" i="7"/>
  <c r="H37" i="7"/>
  <c r="G37" i="7"/>
  <c r="F37" i="7"/>
  <c r="E37" i="7"/>
  <c r="D37" i="7"/>
  <c r="C37" i="7"/>
  <c r="N36" i="7"/>
  <c r="M36" i="7"/>
  <c r="L36" i="7"/>
  <c r="K36" i="7"/>
  <c r="J36" i="7"/>
  <c r="I36" i="7"/>
  <c r="H36" i="7"/>
  <c r="G36" i="7"/>
  <c r="F36" i="7"/>
  <c r="E36" i="7"/>
  <c r="C36" i="7"/>
  <c r="O35" i="7"/>
  <c r="O34" i="7"/>
  <c r="N33" i="7"/>
  <c r="M33" i="7"/>
  <c r="L33" i="7"/>
  <c r="K33" i="7"/>
  <c r="J33" i="7"/>
  <c r="I33" i="7"/>
  <c r="H33" i="7"/>
  <c r="G33" i="7"/>
  <c r="F33" i="7"/>
  <c r="E33" i="7"/>
  <c r="D33" i="7"/>
  <c r="C33" i="7"/>
  <c r="O32" i="7"/>
  <c r="O31" i="7"/>
  <c r="O30" i="7"/>
  <c r="N29" i="7"/>
  <c r="M29" i="7"/>
  <c r="L29" i="7"/>
  <c r="K29" i="7"/>
  <c r="J29" i="7"/>
  <c r="I29" i="7"/>
  <c r="H29" i="7"/>
  <c r="G29" i="7"/>
  <c r="F29" i="7"/>
  <c r="E29" i="7"/>
  <c r="D29" i="7"/>
  <c r="C29" i="7"/>
  <c r="O28" i="7"/>
  <c r="O27" i="7"/>
  <c r="O26" i="7"/>
  <c r="N25" i="7"/>
  <c r="M25" i="7"/>
  <c r="L25" i="7"/>
  <c r="K25" i="7"/>
  <c r="J25" i="7"/>
  <c r="I25" i="7"/>
  <c r="H25" i="7"/>
  <c r="G25" i="7"/>
  <c r="F25" i="7"/>
  <c r="E25" i="7"/>
  <c r="D25" i="7"/>
  <c r="C25" i="7"/>
  <c r="O24" i="7"/>
  <c r="O23" i="7"/>
  <c r="O22" i="7"/>
  <c r="N21" i="7"/>
  <c r="M21" i="7"/>
  <c r="L21" i="7"/>
  <c r="K21" i="7"/>
  <c r="J21" i="7"/>
  <c r="I21" i="7"/>
  <c r="H21" i="7"/>
  <c r="G21" i="7"/>
  <c r="F21" i="7"/>
  <c r="E21" i="7"/>
  <c r="D21" i="7"/>
  <c r="C21" i="7"/>
  <c r="O21" i="7" s="1"/>
  <c r="O20" i="7"/>
  <c r="O19" i="7"/>
  <c r="O18" i="7"/>
  <c r="N17" i="7"/>
  <c r="L17" i="7"/>
  <c r="K17" i="7"/>
  <c r="J17" i="7"/>
  <c r="I17" i="7"/>
  <c r="H17" i="7"/>
  <c r="G17" i="7"/>
  <c r="F17" i="7"/>
  <c r="E17" i="7"/>
  <c r="D17" i="7"/>
  <c r="C17" i="7"/>
  <c r="O16" i="7"/>
  <c r="O15" i="7"/>
  <c r="O14" i="7"/>
  <c r="N13" i="7"/>
  <c r="M13" i="7"/>
  <c r="L13" i="7"/>
  <c r="J13" i="7"/>
  <c r="I13" i="7"/>
  <c r="H13" i="7"/>
  <c r="G13" i="7"/>
  <c r="F13" i="7"/>
  <c r="E13" i="7"/>
  <c r="D13" i="7"/>
  <c r="C13" i="7"/>
  <c r="O12" i="7"/>
  <c r="O11" i="7"/>
  <c r="O10" i="7"/>
  <c r="N9" i="7"/>
  <c r="M9" i="7"/>
  <c r="L9" i="7"/>
  <c r="K9" i="7"/>
  <c r="J9" i="7"/>
  <c r="I9" i="7"/>
  <c r="H9" i="7"/>
  <c r="G9" i="7"/>
  <c r="F9" i="7"/>
  <c r="E9" i="7"/>
  <c r="D9" i="7"/>
  <c r="C9" i="7"/>
  <c r="O8" i="7"/>
  <c r="O7" i="7"/>
  <c r="O6" i="7"/>
  <c r="N5" i="7"/>
  <c r="M5" i="7"/>
  <c r="L5" i="7"/>
  <c r="K5" i="7"/>
  <c r="J5" i="7"/>
  <c r="I5" i="7"/>
  <c r="H5" i="7"/>
  <c r="G5" i="7"/>
  <c r="F5" i="7"/>
  <c r="E5" i="7"/>
  <c r="D5" i="7"/>
  <c r="C5" i="7"/>
  <c r="O4" i="7"/>
  <c r="O25" i="7" l="1"/>
  <c r="O5" i="7"/>
  <c r="O33" i="7"/>
  <c r="O29" i="7"/>
  <c r="O17" i="7"/>
  <c r="O13" i="7"/>
  <c r="O36" i="7"/>
  <c r="O9" i="7"/>
  <c r="O37" i="7"/>
  <c r="O38" i="7"/>
  <c r="I33" i="4"/>
  <c r="G5" i="4" l="1"/>
  <c r="D13" i="4" l="1"/>
  <c r="E13" i="4"/>
  <c r="F13" i="4"/>
  <c r="C13" i="4"/>
  <c r="I9" i="4"/>
  <c r="J9" i="4"/>
  <c r="K9" i="4"/>
  <c r="L9" i="4"/>
  <c r="M9" i="4"/>
  <c r="N9" i="4"/>
  <c r="H9" i="4"/>
  <c r="O35" i="4"/>
  <c r="H13" i="4" l="1"/>
  <c r="I13" i="4"/>
  <c r="J13" i="4"/>
  <c r="L13" i="4"/>
  <c r="M13" i="4"/>
  <c r="N13" i="4"/>
  <c r="G13" i="4"/>
  <c r="O13" i="4" l="1"/>
  <c r="D5" i="4"/>
  <c r="E5" i="4"/>
  <c r="F5" i="4"/>
  <c r="H5" i="4"/>
  <c r="I5" i="4"/>
  <c r="J5" i="4"/>
  <c r="K5" i="4"/>
  <c r="L5" i="4"/>
  <c r="M5" i="4"/>
  <c r="N5" i="4"/>
  <c r="D38" i="4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H25" i="4" l="1"/>
  <c r="M25" i="4" l="1"/>
  <c r="L33" i="4"/>
  <c r="K33" i="4"/>
  <c r="J33" i="4"/>
  <c r="G33" i="4"/>
  <c r="F33" i="4"/>
  <c r="E33" i="4"/>
  <c r="D33" i="4"/>
  <c r="C33" i="4"/>
  <c r="O32" i="4"/>
  <c r="O31" i="4"/>
  <c r="O30" i="4"/>
  <c r="L29" i="4"/>
  <c r="K29" i="4"/>
  <c r="J29" i="4"/>
  <c r="I29" i="4"/>
  <c r="H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4" i="4"/>
  <c r="O25" i="4" l="1"/>
  <c r="O29" i="4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G21" i="4"/>
  <c r="F21" i="4"/>
  <c r="E21" i="4"/>
  <c r="D21" i="4"/>
  <c r="C21" i="4"/>
  <c r="O21" i="4" s="1"/>
  <c r="O36" i="4" l="1"/>
  <c r="O38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D9" i="4"/>
  <c r="D17" i="4"/>
  <c r="C17" i="4"/>
  <c r="C9" i="4"/>
  <c r="C5" i="4"/>
  <c r="O5" i="4" s="1"/>
  <c r="O9" i="4" l="1"/>
  <c r="O17" i="4"/>
  <c r="N26" i="5"/>
  <c r="M26" i="5"/>
  <c r="L26" i="5"/>
  <c r="K26" i="5"/>
  <c r="J26" i="5"/>
  <c r="I26" i="5"/>
  <c r="H26" i="5"/>
  <c r="G26" i="5"/>
  <c r="F26" i="5"/>
  <c r="E26" i="5"/>
  <c r="D26" i="5"/>
  <c r="C26" i="5"/>
  <c r="N25" i="5"/>
  <c r="M25" i="5"/>
  <c r="L25" i="5"/>
  <c r="K25" i="5"/>
  <c r="J25" i="5"/>
  <c r="I25" i="5"/>
  <c r="H25" i="5"/>
  <c r="G25" i="5"/>
  <c r="F25" i="5"/>
  <c r="E25" i="5"/>
  <c r="D25" i="5"/>
  <c r="C25" i="5"/>
  <c r="N24" i="5"/>
  <c r="M24" i="5"/>
  <c r="L24" i="5"/>
  <c r="K24" i="5"/>
  <c r="J24" i="5"/>
  <c r="I24" i="5"/>
  <c r="H24" i="5"/>
  <c r="G24" i="5"/>
  <c r="F24" i="5"/>
  <c r="E24" i="5"/>
  <c r="D24" i="5"/>
  <c r="C24" i="5"/>
  <c r="O23" i="5"/>
  <c r="O22" i="5"/>
  <c r="N21" i="5"/>
  <c r="M21" i="5"/>
  <c r="L21" i="5"/>
  <c r="K21" i="5"/>
  <c r="J21" i="5"/>
  <c r="I21" i="5"/>
  <c r="H21" i="5"/>
  <c r="G21" i="5"/>
  <c r="F21" i="5"/>
  <c r="E21" i="5"/>
  <c r="D21" i="5"/>
  <c r="C21" i="5"/>
  <c r="O21" i="5" s="1"/>
  <c r="O20" i="5"/>
  <c r="O19" i="5"/>
  <c r="O18" i="5"/>
  <c r="N17" i="5"/>
  <c r="M17" i="5"/>
  <c r="L17" i="5"/>
  <c r="K17" i="5"/>
  <c r="J17" i="5"/>
  <c r="I17" i="5"/>
  <c r="H17" i="5"/>
  <c r="G17" i="5"/>
  <c r="F17" i="5"/>
  <c r="E17" i="5"/>
  <c r="D17" i="5"/>
  <c r="C17" i="5"/>
  <c r="O16" i="5"/>
  <c r="O15" i="5"/>
  <c r="O14" i="5"/>
  <c r="N13" i="5"/>
  <c r="M13" i="5"/>
  <c r="L13" i="5"/>
  <c r="K13" i="5"/>
  <c r="J13" i="5"/>
  <c r="I13" i="5"/>
  <c r="H13" i="5"/>
  <c r="G13" i="5"/>
  <c r="F13" i="5"/>
  <c r="E13" i="5"/>
  <c r="D13" i="5"/>
  <c r="C13" i="5"/>
  <c r="O13" i="5" s="1"/>
  <c r="O12" i="5"/>
  <c r="O11" i="5"/>
  <c r="O10" i="5"/>
  <c r="N9" i="5"/>
  <c r="M9" i="5"/>
  <c r="L9" i="5"/>
  <c r="K9" i="5"/>
  <c r="J9" i="5"/>
  <c r="I9" i="5"/>
  <c r="H9" i="5"/>
  <c r="G9" i="5"/>
  <c r="F9" i="5"/>
  <c r="E9" i="5"/>
  <c r="D9" i="5"/>
  <c r="C9" i="5"/>
  <c r="O9" i="5" s="1"/>
  <c r="O8" i="5"/>
  <c r="O7" i="5"/>
  <c r="O6" i="5"/>
  <c r="N5" i="5"/>
  <c r="M5" i="5"/>
  <c r="L5" i="5"/>
  <c r="K5" i="5"/>
  <c r="J5" i="5"/>
  <c r="I5" i="5"/>
  <c r="H5" i="5"/>
  <c r="G5" i="5"/>
  <c r="F5" i="5"/>
  <c r="E5" i="5"/>
  <c r="D5" i="5"/>
  <c r="C5" i="5"/>
  <c r="O4" i="5"/>
  <c r="P25" i="5" l="1"/>
  <c r="O5" i="5"/>
  <c r="O25" i="5"/>
  <c r="O24" i="5"/>
  <c r="P26" i="5"/>
  <c r="O26" i="5"/>
  <c r="P24" i="5"/>
  <c r="C5" i="2" l="1"/>
  <c r="C6" i="1" l="1"/>
  <c r="O4" i="4"/>
  <c r="O15" i="1"/>
  <c r="O12" i="1"/>
  <c r="O11" i="1"/>
  <c r="O8" i="1"/>
  <c r="O7" i="1"/>
  <c r="O16" i="1"/>
  <c r="P20" i="1" s="1"/>
  <c r="O4" i="1"/>
  <c r="O15" i="2"/>
  <c r="O11" i="2"/>
  <c r="O7" i="2"/>
  <c r="O3" i="2"/>
  <c r="O6" i="2"/>
  <c r="O10" i="2"/>
  <c r="O14" i="2"/>
  <c r="O18" i="2"/>
  <c r="D21" i="2"/>
  <c r="E21" i="2"/>
  <c r="F21" i="2"/>
  <c r="G21" i="2"/>
  <c r="H21" i="2"/>
  <c r="I21" i="2"/>
  <c r="J21" i="2"/>
  <c r="K21" i="2"/>
  <c r="L21" i="2"/>
  <c r="M21" i="2"/>
  <c r="N21" i="2"/>
  <c r="C21" i="2"/>
  <c r="K19" i="2"/>
  <c r="L19" i="2"/>
  <c r="M19" i="2"/>
  <c r="N19" i="2"/>
  <c r="D19" i="2"/>
  <c r="E19" i="2"/>
  <c r="F19" i="2"/>
  <c r="G19" i="2"/>
  <c r="H19" i="2"/>
  <c r="I19" i="2"/>
  <c r="J19" i="2"/>
  <c r="C19" i="2"/>
  <c r="D17" i="2"/>
  <c r="E17" i="2"/>
  <c r="F17" i="2"/>
  <c r="G17" i="2"/>
  <c r="H17" i="2"/>
  <c r="I17" i="2"/>
  <c r="J17" i="2"/>
  <c r="C17" i="2"/>
  <c r="D13" i="2"/>
  <c r="E13" i="2"/>
  <c r="F13" i="2"/>
  <c r="G13" i="2"/>
  <c r="H13" i="2"/>
  <c r="I13" i="2"/>
  <c r="J13" i="2"/>
  <c r="C13" i="2"/>
  <c r="L17" i="2"/>
  <c r="M17" i="2"/>
  <c r="N17" i="2"/>
  <c r="K17" i="2"/>
  <c r="L13" i="2"/>
  <c r="M13" i="2"/>
  <c r="N13" i="2"/>
  <c r="K13" i="2"/>
  <c r="D9" i="2"/>
  <c r="E9" i="2"/>
  <c r="F9" i="2"/>
  <c r="G9" i="2"/>
  <c r="H9" i="2"/>
  <c r="I9" i="2"/>
  <c r="J9" i="2"/>
  <c r="J20" i="2" s="1"/>
  <c r="K9" i="2"/>
  <c r="L9" i="2"/>
  <c r="M9" i="2"/>
  <c r="N9" i="2"/>
  <c r="C9" i="2"/>
  <c r="C20" i="2" s="1"/>
  <c r="D5" i="2"/>
  <c r="E5" i="2"/>
  <c r="F5" i="2"/>
  <c r="F20" i="2" s="1"/>
  <c r="G5" i="2"/>
  <c r="H5" i="2"/>
  <c r="I5" i="2"/>
  <c r="J5" i="2"/>
  <c r="K5" i="2"/>
  <c r="L5" i="2"/>
  <c r="L20" i="2" s="1"/>
  <c r="M5" i="2"/>
  <c r="N5" i="2"/>
  <c r="N20" i="2" s="1"/>
  <c r="D22" i="1"/>
  <c r="E22" i="1"/>
  <c r="F22" i="1"/>
  <c r="G22" i="1"/>
  <c r="H22" i="1"/>
  <c r="I22" i="1"/>
  <c r="J22" i="1"/>
  <c r="K22" i="1"/>
  <c r="L22" i="1"/>
  <c r="M22" i="1"/>
  <c r="N22" i="1"/>
  <c r="C22" i="1"/>
  <c r="O19" i="1"/>
  <c r="D20" i="1"/>
  <c r="E20" i="1"/>
  <c r="F20" i="1"/>
  <c r="G20" i="1"/>
  <c r="H20" i="1"/>
  <c r="I20" i="1"/>
  <c r="J20" i="1"/>
  <c r="K20" i="1"/>
  <c r="L20" i="1"/>
  <c r="M20" i="1"/>
  <c r="N20" i="1"/>
  <c r="C20" i="1"/>
  <c r="D18" i="1"/>
  <c r="E18" i="1"/>
  <c r="F18" i="1"/>
  <c r="G18" i="1"/>
  <c r="H18" i="1"/>
  <c r="I18" i="1"/>
  <c r="N18" i="1"/>
  <c r="D14" i="1"/>
  <c r="E14" i="1"/>
  <c r="F14" i="1"/>
  <c r="G14" i="1"/>
  <c r="H14" i="1"/>
  <c r="I14" i="1"/>
  <c r="J14" i="1"/>
  <c r="K14" i="1"/>
  <c r="L14" i="1"/>
  <c r="M14" i="1"/>
  <c r="N14" i="1"/>
  <c r="C18" i="1"/>
  <c r="C14" i="1"/>
  <c r="D10" i="1"/>
  <c r="D21" i="1" s="1"/>
  <c r="E10" i="1"/>
  <c r="F10" i="1"/>
  <c r="G10" i="1"/>
  <c r="H10" i="1"/>
  <c r="I10" i="1"/>
  <c r="J10" i="1"/>
  <c r="K10" i="1"/>
  <c r="L10" i="1"/>
  <c r="L21" i="1" s="1"/>
  <c r="M10" i="1"/>
  <c r="N10" i="1"/>
  <c r="C10" i="1"/>
  <c r="D6" i="1"/>
  <c r="E6" i="1"/>
  <c r="F6" i="1"/>
  <c r="F21" i="1" s="1"/>
  <c r="G6" i="1"/>
  <c r="H6" i="1"/>
  <c r="H21" i="1" s="1"/>
  <c r="I6" i="1"/>
  <c r="I21" i="1" s="1"/>
  <c r="J6" i="1"/>
  <c r="K6" i="1"/>
  <c r="L6" i="1"/>
  <c r="M6" i="1"/>
  <c r="N6" i="1"/>
  <c r="N21" i="1" s="1"/>
  <c r="O5" i="2" l="1"/>
  <c r="C21" i="1"/>
  <c r="O21" i="2"/>
  <c r="P22" i="1"/>
  <c r="O14" i="1"/>
  <c r="O10" i="1"/>
  <c r="M21" i="1"/>
  <c r="E21" i="1"/>
  <c r="O21" i="1" s="1"/>
  <c r="G21" i="1"/>
  <c r="O6" i="1"/>
  <c r="I20" i="2"/>
  <c r="M20" i="2"/>
  <c r="E20" i="2"/>
  <c r="K21" i="1"/>
  <c r="H20" i="2"/>
  <c r="J21" i="1"/>
  <c r="O22" i="1"/>
  <c r="G20" i="2"/>
  <c r="K20" i="2"/>
  <c r="O13" i="2"/>
  <c r="O17" i="2"/>
  <c r="O19" i="2"/>
  <c r="P21" i="1"/>
  <c r="O9" i="2"/>
  <c r="P21" i="2"/>
  <c r="O18" i="1"/>
  <c r="D20" i="2"/>
  <c r="P19" i="2"/>
  <c r="O20" i="1"/>
  <c r="O34" i="4"/>
  <c r="H33" i="4"/>
  <c r="O33" i="4" s="1"/>
  <c r="H37" i="4"/>
  <c r="O37" i="4" s="1"/>
  <c r="O20" i="2" l="1"/>
  <c r="P20" i="2"/>
  <c r="O6" i="8" l="1"/>
  <c r="C37" i="8"/>
  <c r="O37" i="8" s="1"/>
  <c r="O25" i="8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<sst xmlns="http://schemas.openxmlformats.org/spreadsheetml/2006/main" count="382" uniqueCount="66">
  <si>
    <t xml:space="preserve"> 구  분</t>
    <phoneticPr fontId="1" type="noConversion"/>
  </si>
  <si>
    <t>32라7800</t>
  </si>
  <si>
    <t>56다9202</t>
  </si>
  <si>
    <t>04가3951</t>
  </si>
  <si>
    <t>50허8655</t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</si>
  <si>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</si>
  <si>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</si>
  <si>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</si>
  <si>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</si>
  <si>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</si>
  <si>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</si>
  <si>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</si>
  <si>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</si>
  <si>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</si>
  <si>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</si>
  <si>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</si>
  <si>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</si>
  <si>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</si>
  <si>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</si>
  <si>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</si>
  <si>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</si>
  <si>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</si>
  <si>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</si>
  <si>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37허9613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</si>
  <si>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</si>
  <si>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</si>
  <si>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</si>
  <si>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</si>
  <si>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</si>
  <si>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</si>
  <si>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</si>
  <si>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</si>
  <si>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주행거리(km)</t>
    <phoneticPr fontId="1" type="noConversion"/>
  </si>
  <si>
    <t>주행거리(kn)</t>
    <phoneticPr fontId="1" type="noConversion"/>
  </si>
  <si>
    <t>2009년 업무(용차량  주행거리 및 주유내역(소수점이하 절사)</t>
    <phoneticPr fontId="1" type="noConversion"/>
  </si>
  <si>
    <t>2010년 업무용차량  주행거리 및 주유내역(소수점이하 절사)</t>
    <phoneticPr fontId="1" type="noConversion"/>
  </si>
  <si>
    <r>
      <rPr>
        <sz val="11"/>
        <color theme="1"/>
        <rFont val="굴림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32라 7800호 8월~11월까지 운행을 안함</t>
    </r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</si>
  <si>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  <scheme val="minor"/>
      </rPr>
      <t>8.5km</t>
    </r>
    <phoneticPr fontId="1" type="noConversion"/>
  </si>
  <si>
    <r>
      <t>km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201원</t>
    </r>
    <phoneticPr fontId="1" type="noConversion"/>
  </si>
  <si>
    <t>L당≒1,722원</t>
    <phoneticPr fontId="1" type="noConversion"/>
  </si>
  <si>
    <t>L당≒8.4km</t>
    <phoneticPr fontId="1" type="noConversion"/>
  </si>
  <si>
    <r>
      <t>L당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1,782원</t>
    </r>
    <phoneticPr fontId="1" type="noConversion"/>
  </si>
  <si>
    <r>
      <t>km당</t>
    </r>
    <r>
      <rPr>
        <sz val="11"/>
        <color theme="1"/>
        <rFont val="맑은 고딕"/>
        <family val="3"/>
        <charset val="129"/>
      </rPr>
      <t>≒</t>
    </r>
    <r>
      <rPr>
        <sz val="11"/>
        <color theme="1"/>
        <rFont val="맑은 고딕"/>
        <family val="2"/>
        <charset val="129"/>
      </rPr>
      <t>212원</t>
    </r>
    <phoneticPr fontId="1" type="noConversion"/>
  </si>
  <si>
    <t>11월 
챠량교체</t>
    <phoneticPr fontId="1" type="noConversion"/>
  </si>
  <si>
    <r>
      <rPr>
        <sz val="11"/>
        <color theme="1"/>
        <rFont val="굴림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>04가 3951호. 32라 7800호의 관련서류가 기관별 분리,통합으로  존재하지 않아서 9월~12월 평균치를 월 평균값으로 계산함.</t>
    </r>
    <phoneticPr fontId="1" type="noConversion"/>
  </si>
  <si>
    <t>50허8655
(체어맨)</t>
    <phoneticPr fontId="1" type="noConversion"/>
  </si>
  <si>
    <t>59조8894
(쏘나타)</t>
    <phoneticPr fontId="1" type="noConversion"/>
  </si>
  <si>
    <t>16마2405
(SM5)</t>
    <phoneticPr fontId="1" type="noConversion"/>
  </si>
  <si>
    <t>04가3951
(베르나)</t>
    <phoneticPr fontId="1" type="noConversion"/>
  </si>
  <si>
    <t>50허1062
(쏘나타)</t>
    <phoneticPr fontId="1" type="noConversion"/>
  </si>
  <si>
    <t>2011년 업무용차량  주행거리 및 주유내역(소수점이하 절사)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</si>
  <si>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</si>
  <si>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</si>
  <si>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</si>
  <si>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</si>
  <si>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49우0884 (모닝)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</si>
  <si>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</si>
  <si>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</si>
  <si>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</si>
  <si>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</si>
  <si>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</si>
  <si>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</si>
  <si>
    <t xml:space="preserve">
K9 68하0548</t>
    <phoneticPr fontId="1" type="noConversion"/>
  </si>
  <si>
    <t xml:space="preserve"> </t>
    <phoneticPr fontId="1" type="noConversion"/>
  </si>
  <si>
    <t xml:space="preserve">
68하0548   (k9)      </t>
    <phoneticPr fontId="1" type="noConversion"/>
  </si>
  <si>
    <t xml:space="preserve">64호0145
68하0548   (k9)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</si>
</sst>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1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vertical="center"/>
    </xf>
    <xf numFmtId="176" fontId="0" fillId="0" borderId="2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18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21" xfId="0" applyNumberFormat="1" applyBorder="1">
      <alignment vertical="center"/>
    </xf>
    <xf numFmtId="41" fontId="0" fillId="0" borderId="25" xfId="0" applyNumberFormat="1" applyBorder="1">
      <alignment vertical="center"/>
    </xf>
    <xf numFmtId="176" fontId="0" fillId="0" borderId="29" xfId="0" applyNumberFormat="1" applyBorder="1">
      <alignment vertical="center"/>
    </xf>
    <xf numFmtId="0" fontId="0" fillId="0" borderId="20" xfId="0" applyBorder="1" applyAlignment="1">
      <alignment vertical="center"/>
    </xf>
    <xf numFmtId="176" fontId="0" fillId="0" borderId="34" xfId="0" applyNumberFormat="1" applyBorder="1">
      <alignment vertical="center"/>
    </xf>
    <xf numFmtId="0" fontId="0" fillId="2" borderId="37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0" xfId="0" applyBorder="1" applyAlignment="1">
      <alignment vertical="center"/>
    </xf>
    <xf numFmtId="176" fontId="0" fillId="0" borderId="20" xfId="0" applyNumberFormat="1" applyFill="1" applyBorder="1">
      <alignment vertical="center"/>
    </xf>
    <xf numFmtId="177" fontId="0" fillId="0" borderId="10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0" fontId="3" fillId="0" borderId="0" xfId="0" applyFont="1">
      <alignment vertical="center"/>
    </xf>
    <xf numFmtId="0" fontId="0" fillId="0" borderId="45" xfId="0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177" fontId="0" fillId="0" borderId="11" xfId="0" applyNumberFormat="1" applyBorder="1" applyAlignment="1">
      <alignment horizontal="right" vertical="center"/>
    </xf>
    <xf numFmtId="177" fontId="0" fillId="0" borderId="50" xfId="0" applyNumberFormat="1" applyBorder="1" applyAlignment="1">
      <alignment horizontal="right" vertical="center"/>
    </xf>
    <xf numFmtId="0" fontId="0" fillId="2" borderId="26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7" fontId="5" fillId="0" borderId="35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44" xfId="0" applyNumberFormat="1" applyFont="1" applyBorder="1" applyAlignment="1">
      <alignment horizontal="right" vertical="center"/>
    </xf>
    <xf numFmtId="176" fontId="5" fillId="0" borderId="35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36" xfId="0" applyNumberFormat="1" applyFont="1" applyBorder="1">
      <alignment vertical="center"/>
    </xf>
    <xf numFmtId="176" fontId="5" fillId="0" borderId="44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0" fontId="5" fillId="0" borderId="13" xfId="0" applyFont="1" applyBorder="1">
      <alignment vertical="center"/>
    </xf>
    <xf numFmtId="176" fontId="5" fillId="0" borderId="17" xfId="0" applyNumberFormat="1" applyFont="1" applyBorder="1">
      <alignment vertical="center"/>
    </xf>
    <xf numFmtId="0" fontId="5" fillId="0" borderId="8" xfId="0" applyFont="1" applyBorder="1">
      <alignment vertical="center"/>
    </xf>
    <xf numFmtId="176" fontId="5" fillId="0" borderId="16" xfId="0" applyNumberFormat="1" applyFont="1" applyBorder="1">
      <alignment vertical="center"/>
    </xf>
    <xf numFmtId="0" fontId="0" fillId="0" borderId="51" xfId="0" applyBorder="1" applyAlignment="1">
      <alignment horizontal="center" vertical="center"/>
    </xf>
    <xf numFmtId="176" fontId="5" fillId="0" borderId="54" xfId="0" applyNumberFormat="1" applyFont="1" applyBorder="1">
      <alignment vertical="center"/>
    </xf>
    <xf numFmtId="176" fontId="5" fillId="0" borderId="34" xfId="0" applyNumberFormat="1" applyFont="1" applyBorder="1">
      <alignment vertical="center"/>
    </xf>
    <xf numFmtId="176" fontId="0" fillId="0" borderId="55" xfId="0" applyNumberFormat="1" applyBorder="1">
      <alignment vertical="center"/>
    </xf>
    <xf numFmtId="176" fontId="0" fillId="3" borderId="5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22" xfId="0" applyNumberFormat="1" applyFill="1" applyBorder="1">
      <alignment vertical="center"/>
    </xf>
    <xf numFmtId="176" fontId="0" fillId="3" borderId="18" xfId="0" applyNumberFormat="1" applyFill="1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9" xfId="0" applyNumberFormat="1" applyFill="1" applyBorder="1">
      <alignment vertical="center"/>
    </xf>
    <xf numFmtId="41" fontId="0" fillId="3" borderId="25" xfId="0" applyNumberFormat="1" applyFill="1" applyBorder="1">
      <alignment vertical="center"/>
    </xf>
    <xf numFmtId="176" fontId="0" fillId="3" borderId="52" xfId="0" applyNumberFormat="1" applyFill="1" applyBorder="1">
      <alignment vertical="center"/>
    </xf>
    <xf numFmtId="176" fontId="0" fillId="3" borderId="53" xfId="0" applyNumberFormat="1" applyFill="1" applyBorder="1">
      <alignment vertical="center"/>
    </xf>
    <xf numFmtId="176" fontId="0" fillId="3" borderId="29" xfId="0" applyNumberFormat="1" applyFill="1" applyBorder="1">
      <alignment vertical="center"/>
    </xf>
    <xf numFmtId="176" fontId="0" fillId="3" borderId="15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5" fillId="0" borderId="0" xfId="0" applyNumberFormat="1" applyFont="1" applyBorder="1">
      <alignment vertical="center"/>
    </xf>
    <xf numFmtId="0" fontId="0" fillId="0" borderId="11" xfId="0" applyBorder="1" applyAlignment="1">
      <alignment vertical="center"/>
    </xf>
    <xf numFmtId="176" fontId="5" fillId="0" borderId="57" xfId="0" applyNumberFormat="1" applyFont="1" applyBorder="1">
      <alignment vertical="center"/>
    </xf>
    <xf numFmtId="176" fontId="0" fillId="3" borderId="34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55" xfId="0" applyNumberFormat="1" applyFill="1" applyBorder="1">
      <alignment vertical="center"/>
    </xf>
    <xf numFmtId="176" fontId="0" fillId="3" borderId="36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58" xfId="0" applyNumberFormat="1" applyFill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0" xfId="0" applyNumberFormat="1" applyFont="1" applyBorder="1" applyAlignment="1">
      <alignment horizontal="center" vertical="center"/>
    </xf>
    <xf numFmtId="176" fontId="0" fillId="3" borderId="25" xfId="0" applyNumberFormat="1" applyFill="1" applyBorder="1">
      <alignment vertical="center"/>
    </xf>
    <xf numFmtId="176" fontId="0" fillId="3" borderId="21" xfId="0" applyNumberFormat="1" applyFill="1" applyBorder="1">
      <alignment vertical="center"/>
    </xf>
    <xf numFmtId="176" fontId="0" fillId="0" borderId="54" xfId="0" applyNumberFormat="1" applyFill="1" applyBorder="1">
      <alignment vertical="center"/>
    </xf>
    <xf numFmtId="176" fontId="0" fillId="0" borderId="53" xfId="0" applyNumberFormat="1" applyFill="1" applyBorder="1">
      <alignment vertical="center"/>
    </xf>
    <xf numFmtId="176" fontId="0" fillId="0" borderId="61" xfId="0" applyNumberFormat="1" applyFill="1" applyBorder="1">
      <alignment vertical="center"/>
    </xf>
    <xf numFmtId="176" fontId="0" fillId="0" borderId="13" xfId="0" applyNumberFormat="1" applyFill="1" applyBorder="1">
      <alignment vertical="center"/>
    </xf>
    <xf numFmtId="176" fontId="0" fillId="0" borderId="5" xfId="0" applyNumberFormat="1" applyFill="1" applyBorder="1">
      <alignment vertical="center"/>
    </xf>
    <xf numFmtId="176" fontId="0" fillId="0" borderId="23" xfId="0" applyNumberFormat="1" applyFill="1" applyBorder="1">
      <alignment vertical="center"/>
    </xf>
    <xf numFmtId="176" fontId="0" fillId="0" borderId="22" xfId="0" applyNumberForma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0" fillId="0" borderId="17" xfId="0" applyNumberFormat="1" applyFill="1" applyBorder="1">
      <alignment vertical="center"/>
    </xf>
    <xf numFmtId="176" fontId="0" fillId="0" borderId="2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52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5" fillId="4" borderId="54" xfId="0" applyNumberFormat="1" applyFont="1" applyFill="1" applyBorder="1">
      <alignment vertical="center"/>
    </xf>
    <xf numFmtId="176" fontId="5" fillId="4" borderId="52" xfId="0" applyNumberFormat="1" applyFont="1" applyFill="1" applyBorder="1">
      <alignment vertical="center"/>
    </xf>
    <xf numFmtId="176" fontId="5" fillId="4" borderId="8" xfId="0" applyNumberFormat="1" applyFont="1" applyFill="1" applyBorder="1">
      <alignment vertical="center"/>
    </xf>
    <xf numFmtId="176" fontId="5" fillId="4" borderId="34" xfId="0" applyNumberFormat="1" applyFont="1" applyFill="1" applyBorder="1">
      <alignment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5" borderId="64" xfId="0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65" xfId="0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176" fontId="0" fillId="0" borderId="60" xfId="0" applyNumberFormat="1" applyBorder="1" applyAlignment="1">
      <alignment horizontal="center" vertical="center"/>
    </xf>
    <xf numFmtId="0" fontId="0" fillId="4" borderId="67" xfId="0" applyFill="1" applyBorder="1" applyAlignment="1">
      <alignment horizontal="center" vertical="center"/>
    </xf>
    <xf numFmtId="0" fontId="0" fillId="4" borderId="65" xfId="0" applyFill="1" applyBorder="1" applyAlignment="1">
      <alignment horizontal="center" vertical="center"/>
    </xf>
    <xf numFmtId="0" fontId="0" fillId="4" borderId="63" xfId="0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176" fontId="5" fillId="4" borderId="76" xfId="0" applyNumberFormat="1" applyFont="1" applyFill="1" applyBorder="1">
      <alignment vertical="center"/>
    </xf>
    <xf numFmtId="176" fontId="5" fillId="4" borderId="77" xfId="0" applyNumberFormat="1" applyFont="1" applyFill="1" applyBorder="1">
      <alignment vertical="center"/>
    </xf>
    <xf numFmtId="176" fontId="0" fillId="3" borderId="11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41" fontId="0" fillId="3" borderId="21" xfId="0" applyNumberFormat="1" applyFill="1" applyBorder="1">
      <alignment vertical="center"/>
    </xf>
    <xf numFmtId="176" fontId="0" fillId="3" borderId="61" xfId="0" applyNumberFormat="1" applyFill="1" applyBorder="1">
      <alignment vertical="center"/>
    </xf>
    <xf numFmtId="176" fontId="5" fillId="4" borderId="78" xfId="0" applyNumberFormat="1" applyFont="1" applyFill="1" applyBorder="1">
      <alignment vertical="center"/>
    </xf>
    <xf numFmtId="176" fontId="5" fillId="4" borderId="50" xfId="0" applyNumberFormat="1" applyFont="1" applyFill="1" applyBorder="1">
      <alignment vertical="center"/>
    </xf>
    <xf numFmtId="176" fontId="5" fillId="4" borderId="79" xfId="0" applyNumberFormat="1" applyFont="1" applyFill="1" applyBorder="1">
      <alignment vertical="center"/>
    </xf>
    <xf numFmtId="176" fontId="5" fillId="3" borderId="80" xfId="0" applyNumberFormat="1" applyFont="1" applyFill="1" applyBorder="1">
      <alignment vertical="center"/>
    </xf>
    <xf numFmtId="176" fontId="5" fillId="3" borderId="68" xfId="0" applyNumberFormat="1" applyFont="1" applyFill="1" applyBorder="1">
      <alignment vertical="center"/>
    </xf>
    <xf numFmtId="176" fontId="5" fillId="0" borderId="81" xfId="0" applyNumberFormat="1" applyFont="1" applyBorder="1">
      <alignment vertical="center"/>
    </xf>
    <xf numFmtId="176" fontId="5" fillId="0" borderId="80" xfId="0" applyNumberFormat="1" applyFont="1" applyBorder="1">
      <alignment vertical="center"/>
    </xf>
    <xf numFmtId="176" fontId="5" fillId="0" borderId="69" xfId="0" applyNumberFormat="1" applyFont="1" applyBorder="1">
      <alignment vertical="center"/>
    </xf>
    <xf numFmtId="176" fontId="5" fillId="0" borderId="81" xfId="0" applyNumberFormat="1" applyFont="1" applyFill="1" applyBorder="1">
      <alignment vertical="center"/>
    </xf>
    <xf numFmtId="176" fontId="5" fillId="0" borderId="80" xfId="0" applyNumberFormat="1" applyFont="1" applyFill="1" applyBorder="1">
      <alignment vertical="center"/>
    </xf>
    <xf numFmtId="176" fontId="5" fillId="0" borderId="69" xfId="0" applyNumberFormat="1" applyFont="1" applyFill="1" applyBorder="1">
      <alignment vertical="center"/>
    </xf>
    <xf numFmtId="176" fontId="5" fillId="4" borderId="80" xfId="0" applyNumberFormat="1" applyFont="1" applyFill="1" applyBorder="1">
      <alignment vertical="center"/>
    </xf>
    <xf numFmtId="176" fontId="5" fillId="4" borderId="82" xfId="0" applyNumberFormat="1" applyFont="1" applyFill="1" applyBorder="1">
      <alignment vertical="center"/>
    </xf>
    <xf numFmtId="176" fontId="5" fillId="4" borderId="83" xfId="0" applyNumberFormat="1" applyFont="1" applyFill="1" applyBorder="1">
      <alignment vertical="center"/>
    </xf>
    <xf numFmtId="176" fontId="0" fillId="3" borderId="25" xfId="0" applyNumberFormat="1" applyFill="1" applyBorder="1" applyAlignment="1">
      <alignment horizontal="right" vertical="center"/>
    </xf>
    <xf numFmtId="0" fontId="0" fillId="0" borderId="85" xfId="0" applyBorder="1" applyAlignment="1">
      <alignment horizontal="center" vertical="center"/>
    </xf>
    <xf numFmtId="176" fontId="0" fillId="5" borderId="5" xfId="0" applyNumberFormat="1" applyFill="1" applyBorder="1">
      <alignment vertical="center"/>
    </xf>
    <xf numFmtId="176" fontId="0" fillId="5" borderId="3" xfId="0" applyNumberFormat="1" applyFill="1" applyBorder="1">
      <alignment vertical="center"/>
    </xf>
    <xf numFmtId="176" fontId="0" fillId="5" borderId="10" xfId="0" applyNumberFormat="1" applyFill="1" applyBorder="1">
      <alignment vertical="center"/>
    </xf>
    <xf numFmtId="176" fontId="5" fillId="5" borderId="80" xfId="0" applyNumberFormat="1" applyFont="1" applyFill="1" applyBorder="1">
      <alignment vertical="center"/>
    </xf>
    <xf numFmtId="176" fontId="0" fillId="5" borderId="11" xfId="0" applyNumberFormat="1" applyFill="1" applyBorder="1">
      <alignment vertical="center"/>
    </xf>
    <xf numFmtId="176" fontId="0" fillId="5" borderId="22" xfId="0" applyNumberFormat="1" applyFill="1" applyBorder="1">
      <alignment vertical="center"/>
    </xf>
    <xf numFmtId="176" fontId="0" fillId="5" borderId="18" xfId="0" applyNumberFormat="1" applyFill="1" applyBorder="1">
      <alignment vertical="center"/>
    </xf>
    <xf numFmtId="176" fontId="0" fillId="5" borderId="4" xfId="0" applyNumberFormat="1" applyFill="1" applyBorder="1">
      <alignment vertical="center"/>
    </xf>
    <xf numFmtId="176" fontId="0" fillId="5" borderId="2" xfId="0" applyNumberFormat="1" applyFill="1" applyBorder="1">
      <alignment vertical="center"/>
    </xf>
    <xf numFmtId="176" fontId="0" fillId="5" borderId="9" xfId="0" applyNumberFormat="1" applyFill="1" applyBorder="1">
      <alignment vertical="center"/>
    </xf>
    <xf numFmtId="176" fontId="5" fillId="5" borderId="84" xfId="0" applyNumberFormat="1" applyFont="1" applyFill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42" xfId="0" applyFont="1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5" fillId="4" borderId="70" xfId="0" applyFont="1" applyFill="1" applyBorder="1" applyAlignment="1">
      <alignment horizontal="center" vertical="center"/>
    </xf>
    <xf numFmtId="0" fontId="5" fillId="4" borderId="68" xfId="0" applyFont="1" applyFill="1" applyBorder="1" applyAlignment="1">
      <alignment horizontal="center" vertical="center"/>
    </xf>
    <xf numFmtId="0" fontId="5" fillId="4" borderId="71" xfId="0" applyFont="1" applyFill="1" applyBorder="1" applyAlignment="1">
      <alignment horizontal="center" vertical="center"/>
    </xf>
    <xf numFmtId="0" fontId="0" fillId="0" borderId="68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 wrapText="1"/>
    </xf>
    <xf numFmtId="0" fontId="0" fillId="5" borderId="70" xfId="0" applyFill="1" applyBorder="1" applyAlignment="1">
      <alignment horizontal="center" vertical="center" wrapText="1"/>
    </xf>
    <xf numFmtId="0" fontId="0" fillId="5" borderId="68" xfId="0" applyFill="1" applyBorder="1" applyAlignment="1">
      <alignment horizontal="center" vertical="center"/>
    </xf>
    <xf numFmtId="0" fontId="0" fillId="5" borderId="69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C24" sqref="C24"/>
    </sheetView>
  </sheetViews>
  <sheetFormatPr defaultRowHeight="16.5" x14ac:dyDescent="0.3"/>
  <cols>
    <col min="2" max="2" width="12.625" bestFit="1" customWidth="1"/>
    <col min="3" max="6" width="11.375" bestFit="1" customWidth="1"/>
    <col min="7" max="10" width="10.25" customWidth="1"/>
    <col min="11" max="11" width="9.875" bestFit="1" customWidth="1"/>
    <col min="12" max="14" width="11.375" bestFit="1" customWidth="1"/>
    <col min="15" max="15" width="12.625" bestFit="1" customWidth="1"/>
    <col min="16" max="16" width="11" bestFit="1" customWidth="1"/>
  </cols>
  <sheetData>
    <row r="1" spans="1:15" x14ac:dyDescent="0.3">
      <c r="A1" s="192" t="s">
        <v>34</v>
      </c>
      <c r="B1" s="192"/>
      <c r="C1" s="192"/>
      <c r="D1" s="192"/>
      <c r="E1" s="192"/>
      <c r="F1" s="14"/>
      <c r="G1" s="14"/>
      <c r="H1" s="14"/>
      <c r="I1" s="14"/>
      <c r="J1" s="14"/>
    </row>
    <row r="2" spans="1:15" ht="17.25" thickBot="1" x14ac:dyDescent="0.35">
      <c r="A2" s="10" t="s">
        <v>0</v>
      </c>
      <c r="B2" s="26" t="s">
        <v>21</v>
      </c>
      <c r="C2" s="47" t="s">
        <v>24</v>
      </c>
      <c r="D2" s="10" t="s">
        <v>25</v>
      </c>
      <c r="E2" s="10" t="s">
        <v>26</v>
      </c>
      <c r="F2" s="10" t="s">
        <v>27</v>
      </c>
      <c r="G2" s="10" t="s">
        <v>28</v>
      </c>
      <c r="H2" s="10" t="s">
        <v>29</v>
      </c>
      <c r="I2" s="10" t="s">
        <v>30</v>
      </c>
      <c r="J2" s="10" t="s">
        <v>31</v>
      </c>
      <c r="K2" s="9" t="s">
        <v>13</v>
      </c>
      <c r="L2" s="9" t="s">
        <v>14</v>
      </c>
      <c r="M2" s="9" t="s">
        <v>15</v>
      </c>
      <c r="N2" s="10" t="s">
        <v>16</v>
      </c>
      <c r="O2" s="11" t="s">
        <v>17</v>
      </c>
    </row>
    <row r="3" spans="1:15" ht="17.25" thickTop="1" x14ac:dyDescent="0.3">
      <c r="A3" s="32" t="s">
        <v>4</v>
      </c>
      <c r="B3" s="27" t="s">
        <v>20</v>
      </c>
      <c r="C3" s="48">
        <v>248000</v>
      </c>
      <c r="D3" s="34">
        <v>90000</v>
      </c>
      <c r="E3" s="34">
        <v>186000</v>
      </c>
      <c r="F3" s="34">
        <v>104000</v>
      </c>
      <c r="G3" s="34">
        <v>191000</v>
      </c>
      <c r="H3" s="34">
        <v>305000</v>
      </c>
      <c r="I3" s="34">
        <v>309000</v>
      </c>
      <c r="J3" s="34">
        <v>646000</v>
      </c>
      <c r="K3" s="35">
        <v>906000</v>
      </c>
      <c r="L3" s="35">
        <v>660000</v>
      </c>
      <c r="M3" s="35">
        <v>791000</v>
      </c>
      <c r="N3" s="36">
        <v>834000</v>
      </c>
      <c r="O3" s="57">
        <f>SUM(C3:N3)</f>
        <v>5270000</v>
      </c>
    </row>
    <row r="4" spans="1:15" x14ac:dyDescent="0.3">
      <c r="A4" s="24" t="s">
        <v>23</v>
      </c>
      <c r="B4" s="27" t="s">
        <v>18</v>
      </c>
      <c r="C4" s="48">
        <v>1720</v>
      </c>
      <c r="D4" s="34">
        <v>1720</v>
      </c>
      <c r="E4" s="34">
        <v>1720</v>
      </c>
      <c r="F4" s="34">
        <v>1720</v>
      </c>
      <c r="G4" s="34">
        <v>1720</v>
      </c>
      <c r="H4" s="34">
        <v>1720</v>
      </c>
      <c r="I4" s="34">
        <v>1720</v>
      </c>
      <c r="J4" s="34">
        <v>1720</v>
      </c>
      <c r="K4" s="34">
        <v>1720</v>
      </c>
      <c r="L4" s="34">
        <v>1720</v>
      </c>
      <c r="M4" s="34">
        <v>1720</v>
      </c>
      <c r="N4" s="36">
        <v>1720</v>
      </c>
      <c r="O4" s="57"/>
    </row>
    <row r="5" spans="1:15" x14ac:dyDescent="0.3">
      <c r="A5" s="189" t="s">
        <v>43</v>
      </c>
      <c r="B5" s="28" t="s">
        <v>19</v>
      </c>
      <c r="C5" s="42">
        <f>SUM(C3/C4)</f>
        <v>144.18604651162789</v>
      </c>
      <c r="D5" s="37">
        <f t="shared" ref="D5:N5" si="0">SUM(D3/D4)</f>
        <v>52.325581395348834</v>
      </c>
      <c r="E5" s="37">
        <f t="shared" si="0"/>
        <v>108.13953488372093</v>
      </c>
      <c r="F5" s="37">
        <f t="shared" si="0"/>
        <v>60.465116279069768</v>
      </c>
      <c r="G5" s="37">
        <f t="shared" si="0"/>
        <v>111.04651162790698</v>
      </c>
      <c r="H5" s="37">
        <f t="shared" si="0"/>
        <v>177.32558139534885</v>
      </c>
      <c r="I5" s="37">
        <f t="shared" si="0"/>
        <v>179.65116279069767</v>
      </c>
      <c r="J5" s="37">
        <f t="shared" si="0"/>
        <v>375.58139534883719</v>
      </c>
      <c r="K5" s="37">
        <f t="shared" si="0"/>
        <v>526.74418604651157</v>
      </c>
      <c r="L5" s="37">
        <f t="shared" si="0"/>
        <v>383.72093023255815</v>
      </c>
      <c r="M5" s="37">
        <f t="shared" si="0"/>
        <v>459.88372093023258</v>
      </c>
      <c r="N5" s="37">
        <f t="shared" si="0"/>
        <v>484.88372093023258</v>
      </c>
      <c r="O5" s="58">
        <f>SUM(C5:N5)</f>
        <v>3063.9534883720935</v>
      </c>
    </row>
    <row r="6" spans="1:15" ht="17.25" thickBot="1" x14ac:dyDescent="0.35">
      <c r="A6" s="190"/>
      <c r="B6" s="29" t="s">
        <v>33</v>
      </c>
      <c r="C6" s="40">
        <v>1314</v>
      </c>
      <c r="D6" s="39">
        <v>424</v>
      </c>
      <c r="E6" s="39">
        <v>456</v>
      </c>
      <c r="F6" s="39">
        <v>575</v>
      </c>
      <c r="G6" s="39">
        <v>806</v>
      </c>
      <c r="H6" s="39">
        <v>1406</v>
      </c>
      <c r="I6" s="39">
        <v>791</v>
      </c>
      <c r="J6" s="39">
        <v>2390</v>
      </c>
      <c r="K6" s="39">
        <v>3517</v>
      </c>
      <c r="L6" s="40">
        <v>2983</v>
      </c>
      <c r="M6" s="40">
        <v>2990</v>
      </c>
      <c r="N6" s="40">
        <v>3517</v>
      </c>
      <c r="O6" s="59">
        <f>SUM(C6:N6)</f>
        <v>21169</v>
      </c>
    </row>
    <row r="7" spans="1:15" ht="17.25" thickTop="1" x14ac:dyDescent="0.3">
      <c r="A7" s="191" t="s">
        <v>2</v>
      </c>
      <c r="B7" s="27" t="s">
        <v>20</v>
      </c>
      <c r="C7" s="48">
        <v>193000</v>
      </c>
      <c r="D7" s="34">
        <v>157000</v>
      </c>
      <c r="E7" s="34">
        <v>234000</v>
      </c>
      <c r="F7" s="34">
        <v>168000</v>
      </c>
      <c r="G7" s="34">
        <v>164000</v>
      </c>
      <c r="H7" s="34">
        <v>200000</v>
      </c>
      <c r="I7" s="34">
        <v>78000</v>
      </c>
      <c r="J7" s="34">
        <v>184000</v>
      </c>
      <c r="K7" s="35">
        <v>371583</v>
      </c>
      <c r="L7" s="35">
        <v>348000</v>
      </c>
      <c r="M7" s="35">
        <v>233000</v>
      </c>
      <c r="N7" s="36">
        <v>388721</v>
      </c>
      <c r="O7" s="57">
        <f>SUM(C7:N7)</f>
        <v>2719304</v>
      </c>
    </row>
    <row r="8" spans="1:15" x14ac:dyDescent="0.3">
      <c r="A8" s="187"/>
      <c r="B8" s="27" t="s">
        <v>18</v>
      </c>
      <c r="C8" s="49">
        <v>1720</v>
      </c>
      <c r="D8" s="41">
        <v>1720</v>
      </c>
      <c r="E8" s="41">
        <v>1720</v>
      </c>
      <c r="F8" s="41">
        <v>1720</v>
      </c>
      <c r="G8" s="41">
        <v>1720</v>
      </c>
      <c r="H8" s="41">
        <v>1720</v>
      </c>
      <c r="I8" s="41">
        <v>1720</v>
      </c>
      <c r="J8" s="41">
        <v>1720</v>
      </c>
      <c r="K8" s="41">
        <v>1720</v>
      </c>
      <c r="L8" s="41">
        <v>1720</v>
      </c>
      <c r="M8" s="41">
        <v>1720</v>
      </c>
      <c r="N8" s="41">
        <v>1720</v>
      </c>
      <c r="O8" s="60"/>
    </row>
    <row r="9" spans="1:15" x14ac:dyDescent="0.3">
      <c r="A9" s="187"/>
      <c r="B9" s="28" t="s">
        <v>19</v>
      </c>
      <c r="C9" s="42">
        <f>SUM(C7/C8)</f>
        <v>112.20930232558139</v>
      </c>
      <c r="D9" s="37">
        <f t="shared" ref="D9:N9" si="1">SUM(D7/D8)</f>
        <v>91.279069767441854</v>
      </c>
      <c r="E9" s="37">
        <f t="shared" si="1"/>
        <v>136.04651162790697</v>
      </c>
      <c r="F9" s="37">
        <f t="shared" si="1"/>
        <v>97.674418604651166</v>
      </c>
      <c r="G9" s="37">
        <f t="shared" si="1"/>
        <v>95.348837209302332</v>
      </c>
      <c r="H9" s="37">
        <f t="shared" si="1"/>
        <v>116.27906976744185</v>
      </c>
      <c r="I9" s="37">
        <f t="shared" si="1"/>
        <v>45.348837209302324</v>
      </c>
      <c r="J9" s="37">
        <f t="shared" si="1"/>
        <v>106.97674418604652</v>
      </c>
      <c r="K9" s="37">
        <f t="shared" si="1"/>
        <v>216.03662790697675</v>
      </c>
      <c r="L9" s="37">
        <f t="shared" si="1"/>
        <v>202.32558139534885</v>
      </c>
      <c r="M9" s="37">
        <f t="shared" si="1"/>
        <v>135.46511627906978</v>
      </c>
      <c r="N9" s="37">
        <f t="shared" si="1"/>
        <v>226.00058139534883</v>
      </c>
      <c r="O9" s="58">
        <f>SUM(C9:N9)</f>
        <v>1580.9906976744187</v>
      </c>
    </row>
    <row r="10" spans="1:15" ht="17.25" thickBot="1" x14ac:dyDescent="0.35">
      <c r="A10" s="190"/>
      <c r="B10" s="29" t="s">
        <v>33</v>
      </c>
      <c r="C10" s="40">
        <v>1290</v>
      </c>
      <c r="D10" s="39">
        <v>767</v>
      </c>
      <c r="E10" s="39">
        <v>1554</v>
      </c>
      <c r="F10" s="39">
        <v>677</v>
      </c>
      <c r="G10" s="39">
        <v>846</v>
      </c>
      <c r="H10" s="39">
        <v>1016</v>
      </c>
      <c r="I10" s="39">
        <v>332</v>
      </c>
      <c r="J10" s="39">
        <v>791</v>
      </c>
      <c r="K10" s="40">
        <v>1779</v>
      </c>
      <c r="L10" s="40">
        <v>1454</v>
      </c>
      <c r="M10" s="40">
        <v>1150</v>
      </c>
      <c r="N10" s="40">
        <v>2413</v>
      </c>
      <c r="O10" s="59">
        <f>SUM(C10:N10)</f>
        <v>14069</v>
      </c>
    </row>
    <row r="11" spans="1:15" ht="17.25" thickTop="1" x14ac:dyDescent="0.3">
      <c r="A11" s="191" t="s">
        <v>3</v>
      </c>
      <c r="B11" s="27" t="s">
        <v>20</v>
      </c>
      <c r="C11" s="48">
        <v>176000</v>
      </c>
      <c r="D11" s="34">
        <v>176000</v>
      </c>
      <c r="E11" s="34">
        <v>176000</v>
      </c>
      <c r="F11" s="34">
        <v>176000</v>
      </c>
      <c r="G11" s="34">
        <v>176000</v>
      </c>
      <c r="H11" s="34">
        <v>176000</v>
      </c>
      <c r="I11" s="34">
        <v>176000</v>
      </c>
      <c r="J11" s="34">
        <v>176000</v>
      </c>
      <c r="K11" s="35">
        <v>183000</v>
      </c>
      <c r="L11" s="35">
        <v>118000</v>
      </c>
      <c r="M11" s="35">
        <v>176000</v>
      </c>
      <c r="N11" s="36">
        <v>227000</v>
      </c>
      <c r="O11" s="57">
        <f>SUM(C11:N11)</f>
        <v>2112000</v>
      </c>
    </row>
    <row r="12" spans="1:15" x14ac:dyDescent="0.3">
      <c r="A12" s="187"/>
      <c r="B12" s="27" t="s">
        <v>18</v>
      </c>
      <c r="C12" s="48">
        <v>1720</v>
      </c>
      <c r="D12" s="34">
        <v>1720</v>
      </c>
      <c r="E12" s="34">
        <v>1720</v>
      </c>
      <c r="F12" s="34">
        <v>1720</v>
      </c>
      <c r="G12" s="34">
        <v>1720</v>
      </c>
      <c r="H12" s="34">
        <v>1720</v>
      </c>
      <c r="I12" s="34">
        <v>1720</v>
      </c>
      <c r="J12" s="34">
        <v>1720</v>
      </c>
      <c r="K12" s="35">
        <v>1720</v>
      </c>
      <c r="L12" s="35">
        <v>1720</v>
      </c>
      <c r="M12" s="35">
        <v>1720</v>
      </c>
      <c r="N12" s="35">
        <v>1720</v>
      </c>
      <c r="O12" s="57"/>
    </row>
    <row r="13" spans="1:15" x14ac:dyDescent="0.3">
      <c r="A13" s="187"/>
      <c r="B13" s="28" t="s">
        <v>19</v>
      </c>
      <c r="C13" s="42">
        <f>SUM(C11/C12)</f>
        <v>102.32558139534883</v>
      </c>
      <c r="D13" s="37">
        <f t="shared" ref="D13:J13" si="2">SUM(D11/D12)</f>
        <v>102.32558139534883</v>
      </c>
      <c r="E13" s="37">
        <f t="shared" si="2"/>
        <v>102.32558139534883</v>
      </c>
      <c r="F13" s="37">
        <f t="shared" si="2"/>
        <v>102.32558139534883</v>
      </c>
      <c r="G13" s="37">
        <f t="shared" si="2"/>
        <v>102.32558139534883</v>
      </c>
      <c r="H13" s="37">
        <f t="shared" si="2"/>
        <v>102.32558139534883</v>
      </c>
      <c r="I13" s="37">
        <f t="shared" si="2"/>
        <v>102.32558139534883</v>
      </c>
      <c r="J13" s="37">
        <f t="shared" si="2"/>
        <v>102.32558139534883</v>
      </c>
      <c r="K13" s="42">
        <f>SUM(K11/K12)</f>
        <v>106.3953488372093</v>
      </c>
      <c r="L13" s="42">
        <f>SUM(L11/L12)</f>
        <v>68.604651162790702</v>
      </c>
      <c r="M13" s="42">
        <f>SUM(M11/M12)</f>
        <v>102.32558139534883</v>
      </c>
      <c r="N13" s="42">
        <f>SUM(N11/N12)</f>
        <v>131.97674418604652</v>
      </c>
      <c r="O13" s="58">
        <f>SUM(C13:N13)</f>
        <v>1227.9069767441861</v>
      </c>
    </row>
    <row r="14" spans="1:15" ht="17.25" thickBot="1" x14ac:dyDescent="0.35">
      <c r="A14" s="190"/>
      <c r="B14" s="29" t="s">
        <v>33</v>
      </c>
      <c r="C14" s="40">
        <v>918</v>
      </c>
      <c r="D14" s="38">
        <v>918</v>
      </c>
      <c r="E14" s="38">
        <v>918</v>
      </c>
      <c r="F14" s="38">
        <v>918</v>
      </c>
      <c r="G14" s="38">
        <v>918</v>
      </c>
      <c r="H14" s="38">
        <v>918</v>
      </c>
      <c r="I14" s="38">
        <v>918</v>
      </c>
      <c r="J14" s="38">
        <v>918</v>
      </c>
      <c r="K14" s="40">
        <v>1310</v>
      </c>
      <c r="L14" s="40">
        <v>916</v>
      </c>
      <c r="M14" s="40">
        <v>917</v>
      </c>
      <c r="N14" s="40">
        <v>916</v>
      </c>
      <c r="O14" s="59">
        <f>SUM(C14:N14)</f>
        <v>11403</v>
      </c>
    </row>
    <row r="15" spans="1:15" ht="17.25" thickTop="1" x14ac:dyDescent="0.3">
      <c r="A15" s="191" t="s">
        <v>1</v>
      </c>
      <c r="B15" s="27" t="s">
        <v>20</v>
      </c>
      <c r="C15" s="48">
        <v>645000</v>
      </c>
      <c r="D15" s="34">
        <v>645000</v>
      </c>
      <c r="E15" s="34">
        <v>645000</v>
      </c>
      <c r="F15" s="34">
        <v>645000</v>
      </c>
      <c r="G15" s="34">
        <v>645000</v>
      </c>
      <c r="H15" s="34">
        <v>645000</v>
      </c>
      <c r="I15" s="34">
        <v>645000</v>
      </c>
      <c r="J15" s="34">
        <v>645000</v>
      </c>
      <c r="K15" s="35">
        <v>586906</v>
      </c>
      <c r="L15" s="35">
        <v>533000</v>
      </c>
      <c r="M15" s="35">
        <v>831000</v>
      </c>
      <c r="N15" s="36">
        <v>626000</v>
      </c>
      <c r="O15" s="57">
        <f>SUM(C15:N15)</f>
        <v>7736906</v>
      </c>
    </row>
    <row r="16" spans="1:15" x14ac:dyDescent="0.3">
      <c r="A16" s="187"/>
      <c r="B16" s="27" t="s">
        <v>18</v>
      </c>
      <c r="C16" s="49">
        <v>1720</v>
      </c>
      <c r="D16" s="41">
        <v>1720</v>
      </c>
      <c r="E16" s="41">
        <v>1720</v>
      </c>
      <c r="F16" s="41">
        <v>1720</v>
      </c>
      <c r="G16" s="41">
        <v>1720</v>
      </c>
      <c r="H16" s="41">
        <v>1720</v>
      </c>
      <c r="I16" s="41">
        <v>1720</v>
      </c>
      <c r="J16" s="41">
        <v>1720</v>
      </c>
      <c r="K16" s="43">
        <v>1720</v>
      </c>
      <c r="L16" s="43">
        <v>1720</v>
      </c>
      <c r="M16" s="43">
        <v>1720</v>
      </c>
      <c r="N16" s="43">
        <v>1769</v>
      </c>
      <c r="O16" s="57"/>
    </row>
    <row r="17" spans="1:17" x14ac:dyDescent="0.3">
      <c r="A17" s="187"/>
      <c r="B17" s="28" t="s">
        <v>19</v>
      </c>
      <c r="C17" s="42">
        <f>SUM(C15/C16)</f>
        <v>375</v>
      </c>
      <c r="D17" s="37">
        <f t="shared" ref="D17:J17" si="3">SUM(D15/D16)</f>
        <v>375</v>
      </c>
      <c r="E17" s="37">
        <f t="shared" si="3"/>
        <v>375</v>
      </c>
      <c r="F17" s="37">
        <f t="shared" si="3"/>
        <v>375</v>
      </c>
      <c r="G17" s="37">
        <f t="shared" si="3"/>
        <v>375</v>
      </c>
      <c r="H17" s="37">
        <f t="shared" si="3"/>
        <v>375</v>
      </c>
      <c r="I17" s="37">
        <f t="shared" si="3"/>
        <v>375</v>
      </c>
      <c r="J17" s="37">
        <f t="shared" si="3"/>
        <v>375</v>
      </c>
      <c r="K17" s="42">
        <f>SUM(K15/K16)</f>
        <v>341.22441860465113</v>
      </c>
      <c r="L17" s="42">
        <f>SUM(L15/L16)</f>
        <v>309.88372093023258</v>
      </c>
      <c r="M17" s="42">
        <f>SUM(M15/M16)</f>
        <v>483.13953488372096</v>
      </c>
      <c r="N17" s="42">
        <f>SUM(N15/N16)</f>
        <v>353.87224420576598</v>
      </c>
      <c r="O17" s="61">
        <f>SUM(C17:N17)</f>
        <v>4488.1199186243712</v>
      </c>
    </row>
    <row r="18" spans="1:17" ht="17.25" thickBot="1" x14ac:dyDescent="0.35">
      <c r="A18" s="187"/>
      <c r="B18" s="28" t="s">
        <v>33</v>
      </c>
      <c r="C18" s="42">
        <v>3450</v>
      </c>
      <c r="D18" s="37">
        <v>3450</v>
      </c>
      <c r="E18" s="37">
        <v>3450</v>
      </c>
      <c r="F18" s="37">
        <v>3450</v>
      </c>
      <c r="G18" s="37">
        <v>3450</v>
      </c>
      <c r="H18" s="37">
        <v>3450</v>
      </c>
      <c r="I18" s="37">
        <v>3450</v>
      </c>
      <c r="J18" s="37">
        <v>3450</v>
      </c>
      <c r="K18" s="42">
        <v>3137</v>
      </c>
      <c r="L18" s="42">
        <v>2852</v>
      </c>
      <c r="M18" s="42">
        <v>5065</v>
      </c>
      <c r="N18" s="42">
        <v>3233</v>
      </c>
      <c r="O18" s="58">
        <f>SUM(C18:N18)</f>
        <v>41887</v>
      </c>
    </row>
    <row r="19" spans="1:17" ht="17.25" thickTop="1" x14ac:dyDescent="0.3">
      <c r="A19" s="186" t="s">
        <v>22</v>
      </c>
      <c r="B19" s="31" t="s">
        <v>20</v>
      </c>
      <c r="C19" s="54">
        <f>SUM(C3,C7,C11,C15)</f>
        <v>1262000</v>
      </c>
      <c r="D19" s="54">
        <f t="shared" ref="D19:N19" si="4">SUM(D3,D7,D11,D15)</f>
        <v>1068000</v>
      </c>
      <c r="E19" s="54">
        <f t="shared" si="4"/>
        <v>1241000</v>
      </c>
      <c r="F19" s="54">
        <f t="shared" si="4"/>
        <v>1093000</v>
      </c>
      <c r="G19" s="54">
        <f t="shared" si="4"/>
        <v>1176000</v>
      </c>
      <c r="H19" s="54">
        <f t="shared" si="4"/>
        <v>1326000</v>
      </c>
      <c r="I19" s="54">
        <f t="shared" si="4"/>
        <v>1208000</v>
      </c>
      <c r="J19" s="54">
        <f t="shared" si="4"/>
        <v>1651000</v>
      </c>
      <c r="K19" s="54">
        <f t="shared" si="4"/>
        <v>2047489</v>
      </c>
      <c r="L19" s="54">
        <f t="shared" si="4"/>
        <v>1659000</v>
      </c>
      <c r="M19" s="54">
        <f t="shared" si="4"/>
        <v>2031000</v>
      </c>
      <c r="N19" s="64">
        <f t="shared" si="4"/>
        <v>2075721</v>
      </c>
      <c r="O19" s="62">
        <f>SUM(C19:N19)</f>
        <v>17838210</v>
      </c>
      <c r="P19" s="33">
        <f>SUM(O3,O7,O11,O15)</f>
        <v>17838210</v>
      </c>
      <c r="Q19" s="19" t="s">
        <v>38</v>
      </c>
    </row>
    <row r="20" spans="1:17" x14ac:dyDescent="0.3">
      <c r="A20" s="187"/>
      <c r="B20" s="28" t="s">
        <v>19</v>
      </c>
      <c r="C20" s="55">
        <f>SUM(C5,C9,C13,C17)</f>
        <v>733.72093023255809</v>
      </c>
      <c r="D20" s="55">
        <f t="shared" ref="D20:N20" si="5">SUM(D5,D9,D13,D17)</f>
        <v>620.93023255813955</v>
      </c>
      <c r="E20" s="55">
        <f t="shared" si="5"/>
        <v>721.51162790697674</v>
      </c>
      <c r="F20" s="55">
        <f t="shared" si="5"/>
        <v>635.46511627906978</v>
      </c>
      <c r="G20" s="55">
        <f t="shared" si="5"/>
        <v>683.7209302325582</v>
      </c>
      <c r="H20" s="55">
        <f t="shared" si="5"/>
        <v>770.93023255813955</v>
      </c>
      <c r="I20" s="55">
        <f t="shared" si="5"/>
        <v>702.32558139534876</v>
      </c>
      <c r="J20" s="55">
        <f t="shared" si="5"/>
        <v>959.88372093023258</v>
      </c>
      <c r="K20" s="55">
        <f t="shared" si="5"/>
        <v>1190.4005813953488</v>
      </c>
      <c r="L20" s="55">
        <f t="shared" si="5"/>
        <v>964.53488372093022</v>
      </c>
      <c r="M20" s="55">
        <f t="shared" si="5"/>
        <v>1180.8139534883721</v>
      </c>
      <c r="N20" s="65">
        <f t="shared" si="5"/>
        <v>1196.7332907173939</v>
      </c>
      <c r="O20" s="58">
        <f>SUM(C20:N20)</f>
        <v>10360.971081415068</v>
      </c>
      <c r="P20" s="13">
        <f>SUM(O5,O9,O13,O17)</f>
        <v>10360.971081415069</v>
      </c>
      <c r="Q20" s="45" t="s">
        <v>39</v>
      </c>
    </row>
    <row r="21" spans="1:17" ht="17.25" thickBot="1" x14ac:dyDescent="0.35">
      <c r="A21" s="188"/>
      <c r="B21" s="46" t="s">
        <v>33</v>
      </c>
      <c r="C21" s="56">
        <f>SUM(C6,C10,C14,C18)</f>
        <v>6972</v>
      </c>
      <c r="D21" s="56">
        <f t="shared" ref="D21:N21" si="6">SUM(D6,D10,D14,D18)</f>
        <v>5559</v>
      </c>
      <c r="E21" s="56">
        <f t="shared" si="6"/>
        <v>6378</v>
      </c>
      <c r="F21" s="56">
        <f t="shared" si="6"/>
        <v>5620</v>
      </c>
      <c r="G21" s="56">
        <f t="shared" si="6"/>
        <v>6020</v>
      </c>
      <c r="H21" s="56">
        <f t="shared" si="6"/>
        <v>6790</v>
      </c>
      <c r="I21" s="56">
        <f t="shared" si="6"/>
        <v>5491</v>
      </c>
      <c r="J21" s="56">
        <f t="shared" si="6"/>
        <v>7549</v>
      </c>
      <c r="K21" s="56">
        <f t="shared" si="6"/>
        <v>9743</v>
      </c>
      <c r="L21" s="56">
        <f t="shared" si="6"/>
        <v>8205</v>
      </c>
      <c r="M21" s="56">
        <f t="shared" si="6"/>
        <v>10122</v>
      </c>
      <c r="N21" s="66">
        <f t="shared" si="6"/>
        <v>10079</v>
      </c>
      <c r="O21" s="63">
        <f>SUM(C21:N21)</f>
        <v>88528</v>
      </c>
      <c r="P21" s="44">
        <f>SUM(O6,O10,O14,O18)</f>
        <v>88528</v>
      </c>
      <c r="Q21" t="s">
        <v>37</v>
      </c>
    </row>
    <row r="22" spans="1:17" ht="17.25" thickTop="1" x14ac:dyDescent="0.3">
      <c r="B22" s="185" t="s">
        <v>44</v>
      </c>
      <c r="C22" s="185"/>
      <c r="D22" s="185"/>
      <c r="E22" s="185"/>
      <c r="F22" s="185"/>
      <c r="G22" s="185"/>
      <c r="H22" s="185"/>
      <c r="I22" s="185"/>
      <c r="J22" s="185"/>
      <c r="K22" s="185"/>
      <c r="L22" s="185"/>
      <c r="M22" s="185"/>
      <c r="N22" s="185"/>
      <c r="O22" s="185"/>
    </row>
  </sheetData>
  <mergeCells count="7">
    <mergeCell ref="B22:O22"/>
    <mergeCell ref="A19:A21"/>
    <mergeCell ref="A5:A6"/>
    <mergeCell ref="A15:A18"/>
    <mergeCell ref="A1:E1"/>
    <mergeCell ref="A7:A10"/>
    <mergeCell ref="A11:A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3"/>
  <sheetViews>
    <sheetView workbookViewId="0">
      <pane xSplit="8" ySplit="3" topLeftCell="J4" activePane="bottomRight" state="frozen"/>
      <selection pane="topRight" activeCell="I1" sqref="I1"/>
      <selection pane="bottomLeft" activeCell="A4" sqref="A4"/>
      <selection pane="bottomRight" activeCell="C37" sqref="C37"/>
    </sheetView>
  </sheetViews>
  <sheetFormatPr defaultRowHeight="16.5" x14ac:dyDescent="0.3"/>
  <cols>
    <col min="2" max="2" width="13.125" style="1" bestFit="1" customWidth="1"/>
    <col min="3" max="14" width="11.375" bestFit="1" customWidth="1"/>
    <col min="15" max="15" width="12.625" bestFit="1" customWidth="1"/>
    <col min="16" max="16" width="11" bestFit="1" customWidth="1"/>
  </cols>
  <sheetData>
    <row r="2" spans="1:15" x14ac:dyDescent="0.3">
      <c r="A2" s="192" t="s">
        <v>35</v>
      </c>
      <c r="B2" s="192"/>
      <c r="C2" s="192"/>
      <c r="D2" s="192"/>
      <c r="E2" s="192"/>
      <c r="F2" s="192"/>
    </row>
    <row r="3" spans="1:15" ht="17.25" thickBot="1" x14ac:dyDescent="0.35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5" ht="17.25" thickTop="1" x14ac:dyDescent="0.3">
      <c r="A4" s="187" t="s">
        <v>4</v>
      </c>
      <c r="B4" s="30" t="s">
        <v>20</v>
      </c>
      <c r="C4" s="2">
        <v>834000</v>
      </c>
      <c r="D4" s="4">
        <v>759000</v>
      </c>
      <c r="E4" s="4">
        <v>852000</v>
      </c>
      <c r="F4" s="4">
        <v>939000</v>
      </c>
      <c r="G4" s="4">
        <v>765000</v>
      </c>
      <c r="H4" s="4">
        <v>852000</v>
      </c>
      <c r="I4" s="4">
        <v>867000</v>
      </c>
      <c r="J4" s="4">
        <v>584000</v>
      </c>
      <c r="K4" s="4">
        <v>959000</v>
      </c>
      <c r="L4" s="4">
        <v>847000</v>
      </c>
      <c r="M4" s="4">
        <v>811000</v>
      </c>
      <c r="N4" s="5">
        <v>1068000</v>
      </c>
      <c r="O4" s="77">
        <f>SUM(C4:N4)</f>
        <v>10137000</v>
      </c>
    </row>
    <row r="5" spans="1:15" x14ac:dyDescent="0.3">
      <c r="A5" s="187"/>
      <c r="B5" s="27" t="s">
        <v>18</v>
      </c>
      <c r="C5" s="2">
        <v>1720</v>
      </c>
      <c r="D5" s="3">
        <v>1769</v>
      </c>
      <c r="E5" s="3">
        <v>1769</v>
      </c>
      <c r="F5" s="3">
        <v>1769</v>
      </c>
      <c r="G5" s="3">
        <v>1769</v>
      </c>
      <c r="H5" s="3">
        <v>1769</v>
      </c>
      <c r="I5" s="3">
        <v>1769</v>
      </c>
      <c r="J5" s="3">
        <v>1806</v>
      </c>
      <c r="K5" s="4">
        <v>1809</v>
      </c>
      <c r="L5" s="4">
        <v>1771</v>
      </c>
      <c r="M5" s="4">
        <v>1799</v>
      </c>
      <c r="N5" s="5">
        <v>1876</v>
      </c>
      <c r="O5" s="78"/>
    </row>
    <row r="6" spans="1:15" x14ac:dyDescent="0.3">
      <c r="A6" s="187"/>
      <c r="B6" s="28" t="s">
        <v>19</v>
      </c>
      <c r="C6" s="16">
        <f>C4/C5</f>
        <v>484.88372093023258</v>
      </c>
      <c r="D6" s="16">
        <f t="shared" ref="D6:N6" si="0">D4/D5</f>
        <v>429.05596382136798</v>
      </c>
      <c r="E6" s="16">
        <f t="shared" si="0"/>
        <v>481.62803843979651</v>
      </c>
      <c r="F6" s="16">
        <f t="shared" si="0"/>
        <v>530.80836630864894</v>
      </c>
      <c r="G6" s="16">
        <f t="shared" si="0"/>
        <v>432.44771057094403</v>
      </c>
      <c r="H6" s="16">
        <f t="shared" si="0"/>
        <v>481.62803843979651</v>
      </c>
      <c r="I6" s="16">
        <f t="shared" si="0"/>
        <v>490.10740531373659</v>
      </c>
      <c r="J6" s="16">
        <f t="shared" si="0"/>
        <v>323.36655592469543</v>
      </c>
      <c r="K6" s="16">
        <f t="shared" si="0"/>
        <v>530.12714206744056</v>
      </c>
      <c r="L6" s="16">
        <f t="shared" si="0"/>
        <v>478.26086956521738</v>
      </c>
      <c r="M6" s="16">
        <f t="shared" si="0"/>
        <v>450.80600333518623</v>
      </c>
      <c r="N6" s="18">
        <f t="shared" si="0"/>
        <v>569.29637526652448</v>
      </c>
      <c r="O6" s="73">
        <f>SUM(C6:N6)</f>
        <v>5682.4161899835863</v>
      </c>
    </row>
    <row r="7" spans="1:15" s="19" customFormat="1" ht="17.25" thickBot="1" x14ac:dyDescent="0.35">
      <c r="A7" s="190"/>
      <c r="B7" s="29" t="s">
        <v>32</v>
      </c>
      <c r="C7" s="12">
        <v>3463</v>
      </c>
      <c r="D7" s="15">
        <v>2641</v>
      </c>
      <c r="E7" s="15">
        <v>3247</v>
      </c>
      <c r="F7" s="15">
        <v>3248</v>
      </c>
      <c r="G7" s="15">
        <v>3247</v>
      </c>
      <c r="H7" s="15">
        <v>2936</v>
      </c>
      <c r="I7" s="15">
        <v>2955</v>
      </c>
      <c r="J7" s="15">
        <v>2131</v>
      </c>
      <c r="K7" s="15">
        <v>3848</v>
      </c>
      <c r="L7" s="15">
        <v>2911</v>
      </c>
      <c r="M7" s="15">
        <v>3116</v>
      </c>
      <c r="N7" s="20">
        <v>3607</v>
      </c>
      <c r="O7" s="79">
        <f>SUM(C7:N7)</f>
        <v>37350</v>
      </c>
    </row>
    <row r="8" spans="1:15" ht="17.25" thickTop="1" x14ac:dyDescent="0.3">
      <c r="A8" s="191" t="s">
        <v>2</v>
      </c>
      <c r="B8" s="30" t="s">
        <v>20</v>
      </c>
      <c r="C8" s="2">
        <v>322799</v>
      </c>
      <c r="D8" s="4">
        <v>288000</v>
      </c>
      <c r="E8" s="4">
        <v>505000</v>
      </c>
      <c r="F8" s="4">
        <v>328000</v>
      </c>
      <c r="G8" s="4">
        <v>286000</v>
      </c>
      <c r="H8" s="4">
        <v>406000</v>
      </c>
      <c r="I8" s="4">
        <v>231000</v>
      </c>
      <c r="J8" s="4">
        <v>419000</v>
      </c>
      <c r="K8" s="4">
        <v>389221</v>
      </c>
      <c r="L8" s="4">
        <v>388000</v>
      </c>
      <c r="M8" s="4">
        <v>424000</v>
      </c>
      <c r="N8" s="5">
        <v>409000</v>
      </c>
      <c r="O8" s="77">
        <f>SUM(C8:N8)</f>
        <v>4396020</v>
      </c>
    </row>
    <row r="9" spans="1:15" x14ac:dyDescent="0.3">
      <c r="A9" s="187"/>
      <c r="B9" s="27" t="s">
        <v>18</v>
      </c>
      <c r="C9" s="25">
        <v>1769</v>
      </c>
      <c r="D9" s="3">
        <v>1769</v>
      </c>
      <c r="E9" s="3">
        <v>1769</v>
      </c>
      <c r="F9" s="3">
        <v>1769</v>
      </c>
      <c r="G9" s="3">
        <v>1769</v>
      </c>
      <c r="H9" s="3">
        <v>1769</v>
      </c>
      <c r="I9" s="3">
        <v>1769</v>
      </c>
      <c r="J9" s="3">
        <v>1806</v>
      </c>
      <c r="K9" s="3">
        <v>1809</v>
      </c>
      <c r="L9" s="3">
        <v>1771</v>
      </c>
      <c r="M9" s="3">
        <v>1799</v>
      </c>
      <c r="N9" s="6">
        <v>1876</v>
      </c>
      <c r="O9" s="80"/>
    </row>
    <row r="10" spans="1:15" x14ac:dyDescent="0.3">
      <c r="A10" s="187"/>
      <c r="B10" s="28" t="s">
        <v>19</v>
      </c>
      <c r="C10" s="16">
        <f t="shared" ref="C10:N10" si="1">C8/C9</f>
        <v>182.47540983606558</v>
      </c>
      <c r="D10" s="16">
        <f t="shared" si="1"/>
        <v>162.80384397964951</v>
      </c>
      <c r="E10" s="16">
        <f t="shared" si="1"/>
        <v>285.47201808931601</v>
      </c>
      <c r="F10" s="16">
        <f t="shared" si="1"/>
        <v>185.41548897682307</v>
      </c>
      <c r="G10" s="16">
        <f t="shared" si="1"/>
        <v>161.67326172979085</v>
      </c>
      <c r="H10" s="16">
        <f t="shared" si="1"/>
        <v>229.50819672131146</v>
      </c>
      <c r="I10" s="16">
        <f t="shared" si="1"/>
        <v>130.58224985867722</v>
      </c>
      <c r="J10" s="16">
        <f t="shared" si="1"/>
        <v>232.00442967884828</v>
      </c>
      <c r="K10" s="16">
        <f t="shared" si="1"/>
        <v>215.15809839690436</v>
      </c>
      <c r="L10" s="16">
        <f t="shared" si="1"/>
        <v>219.08526256352343</v>
      </c>
      <c r="M10" s="16">
        <f t="shared" si="1"/>
        <v>235.686492495831</v>
      </c>
      <c r="N10" s="18">
        <f t="shared" si="1"/>
        <v>218.01705756929638</v>
      </c>
      <c r="O10" s="73">
        <f>SUM(C10:N10)</f>
        <v>2457.8818098960369</v>
      </c>
    </row>
    <row r="11" spans="1:15" s="19" customFormat="1" ht="17.25" thickBot="1" x14ac:dyDescent="0.35">
      <c r="A11" s="190"/>
      <c r="B11" s="29" t="s">
        <v>32</v>
      </c>
      <c r="C11" s="12">
        <v>1261</v>
      </c>
      <c r="D11" s="15">
        <v>1301</v>
      </c>
      <c r="E11" s="15">
        <v>1818</v>
      </c>
      <c r="F11" s="15">
        <v>1818</v>
      </c>
      <c r="G11" s="15">
        <v>1818</v>
      </c>
      <c r="H11" s="15">
        <v>2160</v>
      </c>
      <c r="I11" s="15">
        <v>1240</v>
      </c>
      <c r="J11" s="15">
        <v>1596</v>
      </c>
      <c r="K11" s="15">
        <v>2642</v>
      </c>
      <c r="L11" s="15">
        <v>2002</v>
      </c>
      <c r="M11" s="15">
        <v>1740</v>
      </c>
      <c r="N11" s="20">
        <v>1648</v>
      </c>
      <c r="O11" s="79">
        <f>SUM(C11:N11)</f>
        <v>21044</v>
      </c>
    </row>
    <row r="12" spans="1:15" ht="17.25" thickTop="1" x14ac:dyDescent="0.3">
      <c r="A12" s="191" t="s">
        <v>3</v>
      </c>
      <c r="B12" s="30" t="s">
        <v>20</v>
      </c>
      <c r="C12" s="2">
        <v>227000</v>
      </c>
      <c r="D12" s="4">
        <v>65000</v>
      </c>
      <c r="E12" s="4">
        <v>207000</v>
      </c>
      <c r="F12" s="4">
        <v>56000</v>
      </c>
      <c r="G12" s="4">
        <v>202000</v>
      </c>
      <c r="H12" s="4">
        <v>95000</v>
      </c>
      <c r="I12" s="4">
        <v>258000</v>
      </c>
      <c r="J12" s="4">
        <v>73000</v>
      </c>
      <c r="K12" s="4">
        <v>163000</v>
      </c>
      <c r="L12" s="4">
        <v>170000</v>
      </c>
      <c r="M12" s="4">
        <v>90000</v>
      </c>
      <c r="N12" s="5">
        <v>298000</v>
      </c>
      <c r="O12" s="77">
        <f>SUM(C12:N12)</f>
        <v>1904000</v>
      </c>
    </row>
    <row r="13" spans="1:15" x14ac:dyDescent="0.3">
      <c r="A13" s="187"/>
      <c r="B13" s="27" t="s">
        <v>18</v>
      </c>
      <c r="C13" s="25">
        <v>1769</v>
      </c>
      <c r="D13" s="3">
        <v>1769</v>
      </c>
      <c r="E13" s="3">
        <v>1769</v>
      </c>
      <c r="F13" s="3">
        <v>1769</v>
      </c>
      <c r="G13" s="3">
        <v>1769</v>
      </c>
      <c r="H13" s="3">
        <v>1769</v>
      </c>
      <c r="I13" s="3">
        <v>1769</v>
      </c>
      <c r="J13" s="3">
        <v>1806</v>
      </c>
      <c r="K13" s="4">
        <v>1809</v>
      </c>
      <c r="L13" s="4">
        <v>1771</v>
      </c>
      <c r="M13" s="4">
        <v>1799</v>
      </c>
      <c r="N13" s="5">
        <v>1876</v>
      </c>
      <c r="O13" s="78"/>
    </row>
    <row r="14" spans="1:15" x14ac:dyDescent="0.3">
      <c r="A14" s="187"/>
      <c r="B14" s="28" t="s">
        <v>19</v>
      </c>
      <c r="C14" s="16">
        <f t="shared" ref="C14:N14" si="2">C12/C13</f>
        <v>128.32108535895986</v>
      </c>
      <c r="D14" s="16">
        <f t="shared" si="2"/>
        <v>36.743923120407011</v>
      </c>
      <c r="E14" s="16">
        <f t="shared" si="2"/>
        <v>117.0152628603731</v>
      </c>
      <c r="F14" s="16">
        <f t="shared" si="2"/>
        <v>31.656302996042964</v>
      </c>
      <c r="G14" s="16">
        <f t="shared" si="2"/>
        <v>114.1888072357264</v>
      </c>
      <c r="H14" s="16">
        <f t="shared" si="2"/>
        <v>53.702656868287171</v>
      </c>
      <c r="I14" s="16">
        <f t="shared" si="2"/>
        <v>145.84511023176935</v>
      </c>
      <c r="J14" s="16">
        <f t="shared" si="2"/>
        <v>40.420819490586929</v>
      </c>
      <c r="K14" s="16">
        <f t="shared" si="2"/>
        <v>90.105030403537867</v>
      </c>
      <c r="L14" s="16">
        <f t="shared" si="2"/>
        <v>95.990965556182942</v>
      </c>
      <c r="M14" s="16">
        <f t="shared" si="2"/>
        <v>50.027793218454697</v>
      </c>
      <c r="N14" s="18">
        <f t="shared" si="2"/>
        <v>158.84861407249468</v>
      </c>
      <c r="O14" s="73">
        <f>SUM(C14:N14)</f>
        <v>1062.8663714128229</v>
      </c>
    </row>
    <row r="15" spans="1:15" s="19" customFormat="1" ht="17.25" thickBot="1" x14ac:dyDescent="0.35">
      <c r="A15" s="190"/>
      <c r="B15" s="29" t="s">
        <v>32</v>
      </c>
      <c r="C15" s="12">
        <v>1207</v>
      </c>
      <c r="D15" s="15">
        <v>616</v>
      </c>
      <c r="E15" s="15">
        <v>1638</v>
      </c>
      <c r="F15" s="15">
        <v>381</v>
      </c>
      <c r="G15" s="15">
        <v>1082</v>
      </c>
      <c r="H15" s="15">
        <v>787</v>
      </c>
      <c r="I15" s="15">
        <v>1641</v>
      </c>
      <c r="J15" s="15">
        <v>511</v>
      </c>
      <c r="K15" s="15">
        <v>770</v>
      </c>
      <c r="L15" s="15">
        <v>1707</v>
      </c>
      <c r="M15" s="15">
        <v>757</v>
      </c>
      <c r="N15" s="22">
        <v>2136</v>
      </c>
      <c r="O15" s="79">
        <f>SUM(C15:N15)</f>
        <v>13233</v>
      </c>
    </row>
    <row r="16" spans="1:15" ht="17.25" thickTop="1" x14ac:dyDescent="0.3">
      <c r="A16" s="191" t="s">
        <v>1</v>
      </c>
      <c r="B16" s="30" t="s">
        <v>20</v>
      </c>
      <c r="C16" s="2">
        <v>626000</v>
      </c>
      <c r="D16" s="4">
        <v>667000</v>
      </c>
      <c r="E16" s="4">
        <v>671000</v>
      </c>
      <c r="F16" s="4">
        <v>669000</v>
      </c>
      <c r="G16" s="4">
        <v>648000</v>
      </c>
      <c r="H16" s="4">
        <v>478000</v>
      </c>
      <c r="I16" s="4">
        <v>609000</v>
      </c>
      <c r="J16" s="4"/>
      <c r="K16" s="4"/>
      <c r="L16" s="4"/>
      <c r="M16" s="4"/>
      <c r="N16" s="23">
        <v>505000</v>
      </c>
      <c r="O16" s="77">
        <f>SUM(C16:N16)</f>
        <v>4873000</v>
      </c>
    </row>
    <row r="17" spans="1:17" x14ac:dyDescent="0.3">
      <c r="A17" s="187"/>
      <c r="B17" s="27" t="s">
        <v>18</v>
      </c>
      <c r="C17" s="25">
        <v>1769</v>
      </c>
      <c r="D17" s="3">
        <v>1759</v>
      </c>
      <c r="E17" s="3">
        <v>1759</v>
      </c>
      <c r="F17" s="3">
        <v>1759</v>
      </c>
      <c r="G17" s="3">
        <v>1759</v>
      </c>
      <c r="H17" s="3">
        <v>1759</v>
      </c>
      <c r="I17" s="3">
        <v>1759</v>
      </c>
      <c r="J17" s="3"/>
      <c r="K17" s="3"/>
      <c r="L17" s="3"/>
      <c r="M17" s="3"/>
      <c r="N17" s="6">
        <v>1838</v>
      </c>
      <c r="O17" s="78"/>
    </row>
    <row r="18" spans="1:17" x14ac:dyDescent="0.3">
      <c r="A18" s="187"/>
      <c r="B18" s="28" t="s">
        <v>19</v>
      </c>
      <c r="C18" s="7">
        <f t="shared" ref="C18:I18" si="3">C16/C17</f>
        <v>353.87224420576598</v>
      </c>
      <c r="D18" s="7">
        <f t="shared" si="3"/>
        <v>379.19272313814668</v>
      </c>
      <c r="E18" s="7">
        <f t="shared" si="3"/>
        <v>381.46674246731095</v>
      </c>
      <c r="F18" s="7">
        <f t="shared" si="3"/>
        <v>380.32973280272881</v>
      </c>
      <c r="G18" s="7">
        <f t="shared" si="3"/>
        <v>368.39113132461625</v>
      </c>
      <c r="H18" s="7">
        <f t="shared" si="3"/>
        <v>271.74530983513358</v>
      </c>
      <c r="I18" s="7">
        <f t="shared" si="3"/>
        <v>346.21944286526434</v>
      </c>
      <c r="J18" s="7"/>
      <c r="K18" s="7"/>
      <c r="L18" s="7"/>
      <c r="M18" s="7"/>
      <c r="N18" s="8">
        <f>N16/N17</f>
        <v>274.7551686615887</v>
      </c>
      <c r="O18" s="81">
        <f>SUM(C18:N18)</f>
        <v>2755.9724953005552</v>
      </c>
    </row>
    <row r="19" spans="1:17" s="19" customFormat="1" ht="17.25" thickBot="1" x14ac:dyDescent="0.35">
      <c r="A19" s="188"/>
      <c r="B19" s="28" t="s">
        <v>32</v>
      </c>
      <c r="C19" s="16">
        <v>3600</v>
      </c>
      <c r="D19" s="17">
        <v>4262</v>
      </c>
      <c r="E19" s="17">
        <v>4181</v>
      </c>
      <c r="F19" s="17">
        <v>4181</v>
      </c>
      <c r="G19" s="17">
        <v>4182</v>
      </c>
      <c r="H19" s="17">
        <v>2905</v>
      </c>
      <c r="I19" s="17">
        <v>3453</v>
      </c>
      <c r="J19" s="17"/>
      <c r="K19" s="17"/>
      <c r="L19" s="17"/>
      <c r="M19" s="17"/>
      <c r="N19" s="21">
        <v>2305</v>
      </c>
      <c r="O19" s="73">
        <f>SUM(C19:N19)</f>
        <v>29069</v>
      </c>
    </row>
    <row r="20" spans="1:17" ht="17.25" thickTop="1" x14ac:dyDescent="0.3">
      <c r="A20" s="195" t="s">
        <v>22</v>
      </c>
      <c r="B20" s="31" t="s">
        <v>20</v>
      </c>
      <c r="C20" s="67">
        <f t="shared" ref="C20:O20" si="4">SUM(C4,C8,C12,C16)</f>
        <v>2009799</v>
      </c>
      <c r="D20" s="68">
        <f t="shared" si="4"/>
        <v>1779000</v>
      </c>
      <c r="E20" s="68">
        <f t="shared" si="4"/>
        <v>2235000</v>
      </c>
      <c r="F20" s="68">
        <f t="shared" si="4"/>
        <v>1992000</v>
      </c>
      <c r="G20" s="68">
        <f t="shared" si="4"/>
        <v>1901000</v>
      </c>
      <c r="H20" s="68">
        <f t="shared" si="4"/>
        <v>1831000</v>
      </c>
      <c r="I20" s="68">
        <f t="shared" si="4"/>
        <v>1965000</v>
      </c>
      <c r="J20" s="68">
        <f t="shared" si="4"/>
        <v>1076000</v>
      </c>
      <c r="K20" s="68">
        <f t="shared" si="4"/>
        <v>1511221</v>
      </c>
      <c r="L20" s="68">
        <f t="shared" si="4"/>
        <v>1405000</v>
      </c>
      <c r="M20" s="68">
        <f t="shared" si="4"/>
        <v>1325000</v>
      </c>
      <c r="N20" s="69">
        <f t="shared" si="4"/>
        <v>2280000</v>
      </c>
      <c r="O20" s="70">
        <f t="shared" si="4"/>
        <v>21310020</v>
      </c>
      <c r="P20" s="13">
        <f>SUM(O4,O8,O12,O16)</f>
        <v>21310020</v>
      </c>
      <c r="Q20" t="s">
        <v>42</v>
      </c>
    </row>
    <row r="21" spans="1:17" x14ac:dyDescent="0.3">
      <c r="A21" s="196"/>
      <c r="B21" s="28" t="s">
        <v>19</v>
      </c>
      <c r="C21" s="71">
        <f>SUM(C6,C10,C14,C18)</f>
        <v>1149.5524603310241</v>
      </c>
      <c r="D21" s="71">
        <f t="shared" ref="D21:N21" si="5">SUM(D6,D10,D14,D18)</f>
        <v>1007.7964540595711</v>
      </c>
      <c r="E21" s="71">
        <f t="shared" si="5"/>
        <v>1265.5820618567966</v>
      </c>
      <c r="F21" s="71">
        <f t="shared" si="5"/>
        <v>1128.2098910842437</v>
      </c>
      <c r="G21" s="71">
        <f t="shared" si="5"/>
        <v>1076.7009108610773</v>
      </c>
      <c r="H21" s="71">
        <f t="shared" si="5"/>
        <v>1036.5842018645287</v>
      </c>
      <c r="I21" s="71">
        <f t="shared" si="5"/>
        <v>1112.7542082694476</v>
      </c>
      <c r="J21" s="71">
        <f t="shared" si="5"/>
        <v>595.79180509413061</v>
      </c>
      <c r="K21" s="71">
        <f t="shared" si="5"/>
        <v>835.3902708678828</v>
      </c>
      <c r="L21" s="71">
        <f t="shared" si="5"/>
        <v>793.33709768492372</v>
      </c>
      <c r="M21" s="71">
        <f t="shared" si="5"/>
        <v>736.5202890494719</v>
      </c>
      <c r="N21" s="72">
        <f t="shared" si="5"/>
        <v>1220.9172155699043</v>
      </c>
      <c r="O21" s="73">
        <f>SUM(C21:N21)</f>
        <v>11959.136866593002</v>
      </c>
      <c r="P21" s="13">
        <f>SUM(O6,O10,O14,O18)</f>
        <v>11959.136866593002</v>
      </c>
      <c r="Q21" t="s">
        <v>41</v>
      </c>
    </row>
    <row r="22" spans="1:17" ht="17.25" thickBot="1" x14ac:dyDescent="0.35">
      <c r="A22" s="197"/>
      <c r="B22" s="46" t="s">
        <v>32</v>
      </c>
      <c r="C22" s="74">
        <f>SUM(C7,C11,C15,C19)</f>
        <v>9531</v>
      </c>
      <c r="D22" s="74">
        <f t="shared" ref="D22:N22" si="6">SUM(D7,D11,D15,D19)</f>
        <v>8820</v>
      </c>
      <c r="E22" s="74">
        <f t="shared" si="6"/>
        <v>10884</v>
      </c>
      <c r="F22" s="74">
        <f t="shared" si="6"/>
        <v>9628</v>
      </c>
      <c r="G22" s="74">
        <f t="shared" si="6"/>
        <v>10329</v>
      </c>
      <c r="H22" s="74">
        <f t="shared" si="6"/>
        <v>8788</v>
      </c>
      <c r="I22" s="74">
        <f t="shared" si="6"/>
        <v>9289</v>
      </c>
      <c r="J22" s="74">
        <f t="shared" si="6"/>
        <v>4238</v>
      </c>
      <c r="K22" s="74">
        <f t="shared" si="6"/>
        <v>7260</v>
      </c>
      <c r="L22" s="74">
        <f t="shared" si="6"/>
        <v>6620</v>
      </c>
      <c r="M22" s="74">
        <f t="shared" si="6"/>
        <v>5613</v>
      </c>
      <c r="N22" s="75">
        <f t="shared" si="6"/>
        <v>9696</v>
      </c>
      <c r="O22" s="76">
        <f>SUM(C22:N22)</f>
        <v>100696</v>
      </c>
      <c r="P22" s="13">
        <f>SUM(O7,O11,O15,O19)</f>
        <v>100696</v>
      </c>
      <c r="Q22" t="s">
        <v>40</v>
      </c>
    </row>
    <row r="23" spans="1:17" ht="17.25" thickTop="1" x14ac:dyDescent="0.3">
      <c r="D23" s="193" t="s">
        <v>36</v>
      </c>
      <c r="E23" s="194"/>
      <c r="F23" s="194"/>
      <c r="G23" s="194"/>
      <c r="H23" s="194"/>
      <c r="I23" s="194"/>
      <c r="J23" s="194"/>
      <c r="K23" s="194"/>
    </row>
  </sheetData>
  <mergeCells count="7">
    <mergeCell ref="D23:K23"/>
    <mergeCell ref="A2:F2"/>
    <mergeCell ref="A20:A22"/>
    <mergeCell ref="A4:A7"/>
    <mergeCell ref="A8:A11"/>
    <mergeCell ref="A12:A15"/>
    <mergeCell ref="A16:A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6"/>
  <sheetViews>
    <sheetView workbookViewId="0">
      <selection activeCell="I39" sqref="I39"/>
    </sheetView>
  </sheetViews>
  <sheetFormatPr defaultRowHeight="16.5" x14ac:dyDescent="0.3"/>
  <cols>
    <col min="2" max="2" width="13.125" style="1" bestFit="1" customWidth="1"/>
    <col min="3" max="12" width="11.375" bestFit="1" customWidth="1"/>
    <col min="13" max="13" width="12.75" customWidth="1"/>
    <col min="14" max="14" width="11.375" bestFit="1" customWidth="1"/>
    <col min="15" max="15" width="12.625" bestFit="1" customWidth="1"/>
    <col min="16" max="16" width="11" bestFit="1" customWidth="1"/>
    <col min="17" max="17" width="13.25" customWidth="1"/>
  </cols>
  <sheetData>
    <row r="2" spans="1:15" x14ac:dyDescent="0.3">
      <c r="A2" s="102" t="s">
        <v>50</v>
      </c>
      <c r="B2" s="102"/>
      <c r="C2" s="102"/>
      <c r="D2" s="102"/>
      <c r="E2" s="102"/>
      <c r="F2" s="102"/>
    </row>
    <row r="3" spans="1:15" ht="17.25" thickBot="1" x14ac:dyDescent="0.35">
      <c r="A3" s="50" t="s">
        <v>0</v>
      </c>
      <c r="B3" s="51" t="s">
        <v>21</v>
      </c>
      <c r="C3" s="52" t="s">
        <v>5</v>
      </c>
      <c r="D3" s="53" t="s">
        <v>6</v>
      </c>
      <c r="E3" s="53" t="s">
        <v>7</v>
      </c>
      <c r="F3" s="53" t="s">
        <v>8</v>
      </c>
      <c r="G3" s="53" t="s">
        <v>9</v>
      </c>
      <c r="H3" s="53" t="s">
        <v>10</v>
      </c>
      <c r="I3" s="53" t="s">
        <v>11</v>
      </c>
      <c r="J3" s="53" t="s">
        <v>12</v>
      </c>
      <c r="K3" s="53" t="s">
        <v>13</v>
      </c>
      <c r="L3" s="53" t="s">
        <v>14</v>
      </c>
      <c r="M3" s="53" t="s">
        <v>15</v>
      </c>
      <c r="N3" s="50" t="s">
        <v>16</v>
      </c>
      <c r="O3" s="11" t="s">
        <v>17</v>
      </c>
    </row>
    <row r="4" spans="1:15" ht="17.25" customHeight="1" thickTop="1" x14ac:dyDescent="0.3">
      <c r="A4" s="189" t="s">
        <v>45</v>
      </c>
      <c r="B4" s="30" t="s">
        <v>20</v>
      </c>
      <c r="C4" s="86">
        <v>779000</v>
      </c>
      <c r="D4" s="87">
        <v>842000</v>
      </c>
      <c r="E4" s="87">
        <v>753619</v>
      </c>
      <c r="F4" s="87">
        <v>943157</v>
      </c>
      <c r="G4" s="87">
        <v>716085</v>
      </c>
      <c r="H4" s="87">
        <v>972858</v>
      </c>
      <c r="I4" s="87">
        <v>676196</v>
      </c>
      <c r="J4" s="87">
        <v>994983</v>
      </c>
      <c r="K4" s="87">
        <v>845054</v>
      </c>
      <c r="L4" s="87">
        <v>870809</v>
      </c>
      <c r="M4" s="87">
        <v>1102730</v>
      </c>
      <c r="N4" s="88">
        <v>915808</v>
      </c>
      <c r="O4" s="77">
        <f t="shared" ref="O4:O16" si="0">SUM(C4:N4)</f>
        <v>10412299</v>
      </c>
    </row>
    <row r="5" spans="1:15" x14ac:dyDescent="0.3">
      <c r="A5" s="187"/>
      <c r="B5" s="27" t="s">
        <v>18</v>
      </c>
      <c r="C5" s="2">
        <f>C4/C6</f>
        <v>1940.6108315480044</v>
      </c>
      <c r="D5" s="2">
        <f t="shared" ref="D5:N5" si="1">D4/D6</f>
        <v>1935.7745857166503</v>
      </c>
      <c r="E5" s="2">
        <f t="shared" si="1"/>
        <v>2036.8081081081082</v>
      </c>
      <c r="F5" s="2">
        <f t="shared" si="1"/>
        <v>1993.9894291754756</v>
      </c>
      <c r="G5" s="2">
        <f t="shared" si="1"/>
        <v>1983.6149584487534</v>
      </c>
      <c r="H5" s="2">
        <f t="shared" si="1"/>
        <v>1981.3808553971487</v>
      </c>
      <c r="I5" s="2">
        <f>I4/I6</f>
        <v>2024.5389221556886</v>
      </c>
      <c r="J5" s="2">
        <f t="shared" si="1"/>
        <v>2055.75</v>
      </c>
      <c r="K5" s="2">
        <f t="shared" si="1"/>
        <v>2061.1073170731706</v>
      </c>
      <c r="L5" s="2">
        <f t="shared" si="1"/>
        <v>2139.5798525798527</v>
      </c>
      <c r="M5" s="2">
        <f t="shared" si="1"/>
        <v>2112.5095785440612</v>
      </c>
      <c r="N5" s="2">
        <f t="shared" si="1"/>
        <v>2053.3811659192825</v>
      </c>
      <c r="O5" s="77">
        <f t="shared" si="0"/>
        <v>24319.045604666197</v>
      </c>
    </row>
    <row r="6" spans="1:15" x14ac:dyDescent="0.3">
      <c r="A6" s="187"/>
      <c r="B6" s="28" t="s">
        <v>19</v>
      </c>
      <c r="C6" s="89">
        <v>401.42</v>
      </c>
      <c r="D6" s="89">
        <v>434.96800000000002</v>
      </c>
      <c r="E6" s="89">
        <v>370</v>
      </c>
      <c r="F6" s="89">
        <v>473</v>
      </c>
      <c r="G6" s="89">
        <v>361</v>
      </c>
      <c r="H6" s="89">
        <v>491</v>
      </c>
      <c r="I6" s="89">
        <v>334</v>
      </c>
      <c r="J6" s="89">
        <v>484</v>
      </c>
      <c r="K6" s="89">
        <v>410</v>
      </c>
      <c r="L6" s="89">
        <v>407</v>
      </c>
      <c r="M6" s="89">
        <v>522</v>
      </c>
      <c r="N6" s="90">
        <v>446</v>
      </c>
      <c r="O6" s="73">
        <f t="shared" si="0"/>
        <v>5134.3879999999999</v>
      </c>
    </row>
    <row r="7" spans="1:15" s="19" customFormat="1" ht="17.25" thickBot="1" x14ac:dyDescent="0.35">
      <c r="A7" s="190"/>
      <c r="B7" s="29" t="s">
        <v>32</v>
      </c>
      <c r="C7" s="91">
        <v>2610</v>
      </c>
      <c r="D7" s="92">
        <v>2782</v>
      </c>
      <c r="E7" s="92">
        <v>2466</v>
      </c>
      <c r="F7" s="92">
        <v>3277</v>
      </c>
      <c r="G7" s="92">
        <v>2519</v>
      </c>
      <c r="H7" s="92">
        <v>3315</v>
      </c>
      <c r="I7" s="92">
        <v>2460</v>
      </c>
      <c r="J7" s="92">
        <v>3294</v>
      </c>
      <c r="K7" s="92">
        <v>2785</v>
      </c>
      <c r="L7" s="92">
        <v>2416</v>
      </c>
      <c r="M7" s="92">
        <v>3837</v>
      </c>
      <c r="N7" s="93">
        <v>3205</v>
      </c>
      <c r="O7" s="79">
        <f t="shared" si="0"/>
        <v>34966</v>
      </c>
    </row>
    <row r="8" spans="1:15" ht="17.25" customHeight="1" thickTop="1" x14ac:dyDescent="0.3">
      <c r="A8" s="198" t="s">
        <v>46</v>
      </c>
      <c r="B8" s="30" t="s">
        <v>20</v>
      </c>
      <c r="C8" s="86"/>
      <c r="D8" s="87"/>
      <c r="E8" s="87"/>
      <c r="F8" s="87">
        <v>306096</v>
      </c>
      <c r="G8" s="87">
        <v>96096</v>
      </c>
      <c r="H8" s="87">
        <v>366421</v>
      </c>
      <c r="I8" s="87">
        <v>195657</v>
      </c>
      <c r="J8" s="87">
        <v>246995</v>
      </c>
      <c r="K8" s="87">
        <v>223214</v>
      </c>
      <c r="L8" s="87">
        <v>202858</v>
      </c>
      <c r="M8" s="87">
        <v>377315</v>
      </c>
      <c r="N8" s="88">
        <v>193553</v>
      </c>
      <c r="O8" s="77">
        <f t="shared" si="0"/>
        <v>2208205</v>
      </c>
    </row>
    <row r="9" spans="1:15" x14ac:dyDescent="0.3">
      <c r="A9" s="187"/>
      <c r="B9" s="27" t="s">
        <v>18</v>
      </c>
      <c r="C9" s="25" t="e">
        <f>C8/C10</f>
        <v>#DIV/0!</v>
      </c>
      <c r="D9" s="25" t="e">
        <f t="shared" ref="D9:N9" si="2">D8/D10</f>
        <v>#DIV/0!</v>
      </c>
      <c r="E9" s="25" t="e">
        <f t="shared" si="2"/>
        <v>#DIV/0!</v>
      </c>
      <c r="F9" s="25">
        <f t="shared" si="2"/>
        <v>2054.3355704697988</v>
      </c>
      <c r="G9" s="25">
        <f t="shared" si="2"/>
        <v>2002</v>
      </c>
      <c r="H9" s="25">
        <f t="shared" si="2"/>
        <v>1970.005376344086</v>
      </c>
      <c r="I9" s="25">
        <f t="shared" si="2"/>
        <v>1996.5</v>
      </c>
      <c r="J9" s="25">
        <f t="shared" si="2"/>
        <v>2058.2916666666665</v>
      </c>
      <c r="K9" s="25">
        <f t="shared" si="2"/>
        <v>2066.7962962962961</v>
      </c>
      <c r="L9" s="25">
        <f t="shared" si="2"/>
        <v>2135.3473684210526</v>
      </c>
      <c r="M9" s="25">
        <f t="shared" si="2"/>
        <v>2073.1593406593406</v>
      </c>
      <c r="N9" s="25">
        <f t="shared" si="2"/>
        <v>2045.2580968986103</v>
      </c>
      <c r="O9" s="77" t="e">
        <f t="shared" si="0"/>
        <v>#DIV/0!</v>
      </c>
    </row>
    <row r="10" spans="1:15" x14ac:dyDescent="0.3">
      <c r="A10" s="187"/>
      <c r="B10" s="28" t="s">
        <v>19</v>
      </c>
      <c r="C10" s="89"/>
      <c r="D10" s="89"/>
      <c r="E10" s="89"/>
      <c r="F10" s="89">
        <v>149</v>
      </c>
      <c r="G10" s="89">
        <v>48</v>
      </c>
      <c r="H10" s="89">
        <v>186</v>
      </c>
      <c r="I10" s="89">
        <v>98</v>
      </c>
      <c r="J10" s="89">
        <v>120</v>
      </c>
      <c r="K10" s="89">
        <v>108</v>
      </c>
      <c r="L10" s="89">
        <v>95</v>
      </c>
      <c r="M10" s="89">
        <v>182</v>
      </c>
      <c r="N10" s="90">
        <v>94.635000000000005</v>
      </c>
      <c r="O10" s="73">
        <f t="shared" si="0"/>
        <v>1080.635</v>
      </c>
    </row>
    <row r="11" spans="1:15" s="19" customFormat="1" ht="17.25" thickBot="1" x14ac:dyDescent="0.35">
      <c r="A11" s="190"/>
      <c r="B11" s="29" t="s">
        <v>32</v>
      </c>
      <c r="C11" s="91"/>
      <c r="D11" s="92"/>
      <c r="E11" s="92"/>
      <c r="F11" s="92">
        <v>489</v>
      </c>
      <c r="G11" s="92">
        <v>717</v>
      </c>
      <c r="H11" s="92">
        <v>1610</v>
      </c>
      <c r="I11" s="92">
        <v>1213</v>
      </c>
      <c r="J11" s="92">
        <v>1127</v>
      </c>
      <c r="K11" s="92">
        <v>1089</v>
      </c>
      <c r="L11" s="92">
        <v>746</v>
      </c>
      <c r="M11" s="92">
        <v>1687</v>
      </c>
      <c r="N11" s="93">
        <v>769</v>
      </c>
      <c r="O11" s="79">
        <f t="shared" si="0"/>
        <v>9447</v>
      </c>
    </row>
    <row r="12" spans="1:15" ht="17.25" customHeight="1" thickTop="1" x14ac:dyDescent="0.3">
      <c r="A12" s="198" t="s">
        <v>48</v>
      </c>
      <c r="B12" s="30" t="s">
        <v>20</v>
      </c>
      <c r="C12" s="86">
        <v>140000</v>
      </c>
      <c r="D12" s="87"/>
      <c r="E12" s="87">
        <v>225000</v>
      </c>
      <c r="F12" s="87">
        <v>351342</v>
      </c>
      <c r="G12" s="87">
        <v>141350</v>
      </c>
      <c r="H12" s="87">
        <v>153000</v>
      </c>
      <c r="I12" s="87">
        <v>173000</v>
      </c>
      <c r="J12" s="87">
        <v>119000</v>
      </c>
      <c r="K12" s="87">
        <v>110000</v>
      </c>
      <c r="L12" s="87">
        <v>152000</v>
      </c>
      <c r="M12" s="87">
        <v>224000</v>
      </c>
      <c r="N12" s="88">
        <v>274128</v>
      </c>
      <c r="O12" s="77">
        <f t="shared" si="0"/>
        <v>2062820</v>
      </c>
    </row>
    <row r="13" spans="1:15" x14ac:dyDescent="0.3">
      <c r="A13" s="187"/>
      <c r="B13" s="27" t="s">
        <v>18</v>
      </c>
      <c r="C13" s="25">
        <f>C12/C14</f>
        <v>1917.8082191780823</v>
      </c>
      <c r="D13" s="25" t="e">
        <f t="shared" ref="D13:N13" si="3">D12/D14</f>
        <v>#DIV/0!</v>
      </c>
      <c r="E13" s="25">
        <f t="shared" si="3"/>
        <v>1964.4650106954207</v>
      </c>
      <c r="F13" s="25">
        <f t="shared" si="3"/>
        <v>1995.4337121534818</v>
      </c>
      <c r="G13" s="25">
        <f t="shared" si="3"/>
        <v>1905.2432942445073</v>
      </c>
      <c r="H13" s="25">
        <f t="shared" si="3"/>
        <v>1891.8785240874467</v>
      </c>
      <c r="I13" s="25">
        <f t="shared" si="3"/>
        <v>1963.3210767624496</v>
      </c>
      <c r="J13" s="25">
        <f t="shared" si="3"/>
        <v>2038.9281063669387</v>
      </c>
      <c r="K13" s="25">
        <f t="shared" si="3"/>
        <v>2047.5401597081325</v>
      </c>
      <c r="L13" s="25">
        <f t="shared" si="3"/>
        <v>2206.0957910014513</v>
      </c>
      <c r="M13" s="25">
        <f t="shared" si="3"/>
        <v>1954.4883428730977</v>
      </c>
      <c r="N13" s="25" t="e">
        <f t="shared" si="3"/>
        <v>#DIV/0!</v>
      </c>
      <c r="O13" s="77" t="e">
        <f t="shared" si="0"/>
        <v>#DIV/0!</v>
      </c>
    </row>
    <row r="14" spans="1:15" x14ac:dyDescent="0.3">
      <c r="A14" s="187"/>
      <c r="B14" s="28" t="s">
        <v>19</v>
      </c>
      <c r="C14" s="89">
        <v>73</v>
      </c>
      <c r="D14" s="89"/>
      <c r="E14" s="89">
        <v>114.535</v>
      </c>
      <c r="F14" s="89">
        <v>176.07300000000001</v>
      </c>
      <c r="G14" s="89">
        <v>74.19</v>
      </c>
      <c r="H14" s="89">
        <v>80.872</v>
      </c>
      <c r="I14" s="89">
        <v>88.116</v>
      </c>
      <c r="J14" s="89">
        <v>58.363999999999997</v>
      </c>
      <c r="K14" s="89">
        <v>53.722999999999999</v>
      </c>
      <c r="L14" s="89">
        <v>68.900000000000006</v>
      </c>
      <c r="M14" s="89">
        <v>114.608</v>
      </c>
      <c r="N14" s="90"/>
      <c r="O14" s="73">
        <f t="shared" si="0"/>
        <v>902.38099999999986</v>
      </c>
    </row>
    <row r="15" spans="1:15" s="19" customFormat="1" ht="17.25" thickBot="1" x14ac:dyDescent="0.35">
      <c r="A15" s="190"/>
      <c r="B15" s="29" t="s">
        <v>32</v>
      </c>
      <c r="C15" s="91">
        <v>538</v>
      </c>
      <c r="D15" s="92">
        <v>392</v>
      </c>
      <c r="E15" s="92">
        <v>1559</v>
      </c>
      <c r="F15" s="92">
        <v>2130</v>
      </c>
      <c r="G15" s="92">
        <v>1030</v>
      </c>
      <c r="H15" s="92">
        <v>933</v>
      </c>
      <c r="I15" s="92">
        <v>940</v>
      </c>
      <c r="J15" s="92"/>
      <c r="K15" s="92">
        <v>75918</v>
      </c>
      <c r="L15" s="92"/>
      <c r="M15" s="92"/>
      <c r="N15" s="94"/>
      <c r="O15" s="79">
        <f t="shared" si="0"/>
        <v>83440</v>
      </c>
    </row>
    <row r="16" spans="1:15" ht="17.25" customHeight="1" thickTop="1" x14ac:dyDescent="0.3">
      <c r="A16" s="198" t="s">
        <v>47</v>
      </c>
      <c r="B16" s="82" t="s">
        <v>20</v>
      </c>
      <c r="C16" s="95">
        <v>826000</v>
      </c>
      <c r="D16" s="96">
        <v>410000</v>
      </c>
      <c r="E16" s="96">
        <v>824680</v>
      </c>
      <c r="F16" s="96">
        <v>508548</v>
      </c>
      <c r="G16" s="96">
        <v>563130</v>
      </c>
      <c r="H16" s="96">
        <v>616549</v>
      </c>
      <c r="I16" s="96">
        <v>696770</v>
      </c>
      <c r="J16" s="96">
        <v>419968</v>
      </c>
      <c r="K16" s="96">
        <v>421346</v>
      </c>
      <c r="L16" s="96">
        <v>734633</v>
      </c>
      <c r="M16" s="96">
        <v>879399</v>
      </c>
      <c r="N16" s="97">
        <v>725066</v>
      </c>
      <c r="O16" s="83">
        <f t="shared" si="0"/>
        <v>7626089</v>
      </c>
    </row>
    <row r="17" spans="1:17" x14ac:dyDescent="0.3">
      <c r="A17" s="187"/>
      <c r="B17" s="27" t="s">
        <v>18</v>
      </c>
      <c r="C17" s="25">
        <f>C16/C18</f>
        <v>1886.8096926281933</v>
      </c>
      <c r="D17" s="25">
        <f t="shared" ref="D17:N17" si="4">D16/D18</f>
        <v>1956.4335647651087</v>
      </c>
      <c r="E17" s="25">
        <f t="shared" si="4"/>
        <v>1976.6118033934217</v>
      </c>
      <c r="F17" s="25">
        <f t="shared" si="4"/>
        <v>1978.7859922178989</v>
      </c>
      <c r="G17" s="25">
        <f t="shared" si="4"/>
        <v>2080.4962482127748</v>
      </c>
      <c r="H17" s="25">
        <f t="shared" si="4"/>
        <v>1932.755485893417</v>
      </c>
      <c r="I17" s="25">
        <f t="shared" si="4"/>
        <v>2009.1407151095732</v>
      </c>
      <c r="J17" s="25">
        <f t="shared" si="4"/>
        <v>2015.5787311445042</v>
      </c>
      <c r="K17" s="25">
        <f t="shared" si="4"/>
        <v>1986.7969991465202</v>
      </c>
      <c r="L17" s="25">
        <f t="shared" si="4"/>
        <v>2017.0256111757858</v>
      </c>
      <c r="M17" s="25">
        <f t="shared" si="4"/>
        <v>2059.4824355971896</v>
      </c>
      <c r="N17" s="25">
        <f t="shared" si="4"/>
        <v>1999.735231575841</v>
      </c>
      <c r="O17" s="78"/>
    </row>
    <row r="18" spans="1:17" x14ac:dyDescent="0.3">
      <c r="A18" s="187"/>
      <c r="B18" s="28" t="s">
        <v>19</v>
      </c>
      <c r="C18" s="98">
        <v>437.77600000000001</v>
      </c>
      <c r="D18" s="98">
        <v>209.565</v>
      </c>
      <c r="E18" s="98">
        <v>417.21899999999999</v>
      </c>
      <c r="F18" s="98">
        <v>257</v>
      </c>
      <c r="G18" s="98">
        <v>270.67099999999999</v>
      </c>
      <c r="H18" s="98">
        <v>319</v>
      </c>
      <c r="I18" s="98">
        <v>346.8</v>
      </c>
      <c r="J18" s="98">
        <v>208.36099999999999</v>
      </c>
      <c r="K18" s="98">
        <v>212.07300000000001</v>
      </c>
      <c r="L18" s="98">
        <v>364.21600000000001</v>
      </c>
      <c r="M18" s="98">
        <v>427</v>
      </c>
      <c r="N18" s="99">
        <v>362.58100000000002</v>
      </c>
      <c r="O18" s="81">
        <f t="shared" ref="O18:O23" si="5">SUM(C18:N18)</f>
        <v>3832.2619999999997</v>
      </c>
    </row>
    <row r="19" spans="1:17" s="19" customFormat="1" ht="17.25" thickBot="1" x14ac:dyDescent="0.35">
      <c r="A19" s="190"/>
      <c r="B19" s="29" t="s">
        <v>32</v>
      </c>
      <c r="C19" s="91">
        <v>3835</v>
      </c>
      <c r="D19" s="92">
        <v>1817</v>
      </c>
      <c r="E19" s="92">
        <v>4060</v>
      </c>
      <c r="F19" s="92">
        <v>2911</v>
      </c>
      <c r="G19" s="92">
        <v>2561</v>
      </c>
      <c r="H19" s="92">
        <v>2790</v>
      </c>
      <c r="I19" s="92">
        <v>3562</v>
      </c>
      <c r="J19" s="92">
        <v>2388</v>
      </c>
      <c r="K19" s="92">
        <v>1795</v>
      </c>
      <c r="L19" s="92">
        <v>4359</v>
      </c>
      <c r="M19" s="92">
        <v>4363</v>
      </c>
      <c r="N19" s="93">
        <v>3322</v>
      </c>
      <c r="O19" s="79">
        <f t="shared" si="5"/>
        <v>37763</v>
      </c>
    </row>
    <row r="20" spans="1:17" s="19" customFormat="1" ht="25.5" customHeight="1" thickTop="1" x14ac:dyDescent="0.3">
      <c r="A20" s="199" t="s">
        <v>49</v>
      </c>
      <c r="B20" s="82" t="s">
        <v>20</v>
      </c>
      <c r="C20" s="95"/>
      <c r="D20" s="96"/>
      <c r="E20" s="96"/>
      <c r="F20" s="96"/>
      <c r="G20" s="96"/>
      <c r="H20" s="96"/>
      <c r="I20" s="96">
        <v>208843</v>
      </c>
      <c r="J20" s="96">
        <v>342312</v>
      </c>
      <c r="K20" s="96">
        <v>429491</v>
      </c>
      <c r="L20" s="96">
        <v>381779</v>
      </c>
      <c r="M20" s="96">
        <v>410295</v>
      </c>
      <c r="N20" s="97">
        <v>536623</v>
      </c>
      <c r="O20" s="103">
        <f t="shared" si="5"/>
        <v>2309343</v>
      </c>
    </row>
    <row r="21" spans="1:17" s="19" customFormat="1" x14ac:dyDescent="0.3">
      <c r="A21" s="200"/>
      <c r="B21" s="27" t="s">
        <v>18</v>
      </c>
      <c r="C21" s="25" t="e">
        <f>C20/C22</f>
        <v>#DIV/0!</v>
      </c>
      <c r="D21" s="3" t="e">
        <f t="shared" ref="D21:N21" si="6">D20/D22</f>
        <v>#DIV/0!</v>
      </c>
      <c r="E21" s="3" t="e">
        <f t="shared" si="6"/>
        <v>#DIV/0!</v>
      </c>
      <c r="F21" s="3" t="e">
        <f t="shared" si="6"/>
        <v>#DIV/0!</v>
      </c>
      <c r="G21" s="3" t="e">
        <f t="shared" si="6"/>
        <v>#DIV/0!</v>
      </c>
      <c r="H21" s="3" t="e">
        <f t="shared" si="6"/>
        <v>#DIV/0!</v>
      </c>
      <c r="I21" s="3">
        <f t="shared" si="6"/>
        <v>1120.80522505407</v>
      </c>
      <c r="J21" s="3">
        <f t="shared" si="6"/>
        <v>1087.4988086539379</v>
      </c>
      <c r="K21" s="3">
        <f t="shared" si="6"/>
        <v>1101.4284248858798</v>
      </c>
      <c r="L21" s="3">
        <f t="shared" si="6"/>
        <v>1099.4545622098581</v>
      </c>
      <c r="M21" s="3">
        <f t="shared" si="6"/>
        <v>1081.4312071692145</v>
      </c>
      <c r="N21" s="85">
        <f t="shared" si="6"/>
        <v>1197.2526393760095</v>
      </c>
      <c r="O21" s="84" t="e">
        <f t="shared" si="5"/>
        <v>#DIV/0!</v>
      </c>
    </row>
    <row r="22" spans="1:17" s="19" customFormat="1" x14ac:dyDescent="0.3">
      <c r="A22" s="200"/>
      <c r="B22" s="27" t="s">
        <v>19</v>
      </c>
      <c r="C22" s="104"/>
      <c r="D22" s="105"/>
      <c r="E22" s="105"/>
      <c r="F22" s="105"/>
      <c r="G22" s="105"/>
      <c r="H22" s="105"/>
      <c r="I22" s="105">
        <v>186.333</v>
      </c>
      <c r="J22" s="105">
        <v>314.77</v>
      </c>
      <c r="K22" s="105">
        <v>389.94</v>
      </c>
      <c r="L22" s="105">
        <v>347.24400000000003</v>
      </c>
      <c r="M22" s="105">
        <v>379.4</v>
      </c>
      <c r="N22" s="106">
        <v>448.21199999999999</v>
      </c>
      <c r="O22" s="84">
        <f t="shared" si="5"/>
        <v>2065.8989999999999</v>
      </c>
    </row>
    <row r="23" spans="1:17" s="19" customFormat="1" ht="17.25" thickBot="1" x14ac:dyDescent="0.35">
      <c r="A23" s="201"/>
      <c r="B23" s="46" t="s">
        <v>32</v>
      </c>
      <c r="C23" s="107"/>
      <c r="D23" s="108"/>
      <c r="E23" s="108"/>
      <c r="F23" s="108"/>
      <c r="G23" s="108"/>
      <c r="H23" s="108"/>
      <c r="I23" s="108">
        <v>1059</v>
      </c>
      <c r="J23" s="108">
        <v>2029</v>
      </c>
      <c r="K23" s="108">
        <v>2386</v>
      </c>
      <c r="L23" s="108">
        <v>2466</v>
      </c>
      <c r="M23" s="108">
        <v>2866</v>
      </c>
      <c r="N23" s="109">
        <v>3306</v>
      </c>
      <c r="O23" s="110">
        <f t="shared" si="5"/>
        <v>14112</v>
      </c>
    </row>
    <row r="24" spans="1:17" ht="17.25" thickTop="1" x14ac:dyDescent="0.3">
      <c r="A24" s="195" t="s">
        <v>22</v>
      </c>
      <c r="B24" s="31" t="s">
        <v>20</v>
      </c>
      <c r="C24" s="67">
        <f t="shared" ref="C24:O24" si="7">SUM(C4,C8,C12,C16)</f>
        <v>1745000</v>
      </c>
      <c r="D24" s="68">
        <f t="shared" si="7"/>
        <v>1252000</v>
      </c>
      <c r="E24" s="68">
        <f t="shared" si="7"/>
        <v>1803299</v>
      </c>
      <c r="F24" s="68">
        <f t="shared" si="7"/>
        <v>2109143</v>
      </c>
      <c r="G24" s="68">
        <f t="shared" si="7"/>
        <v>1516661</v>
      </c>
      <c r="H24" s="68">
        <f t="shared" si="7"/>
        <v>2108828</v>
      </c>
      <c r="I24" s="68">
        <f t="shared" si="7"/>
        <v>1741623</v>
      </c>
      <c r="J24" s="68">
        <f t="shared" si="7"/>
        <v>1780946</v>
      </c>
      <c r="K24" s="68">
        <f t="shared" si="7"/>
        <v>1599614</v>
      </c>
      <c r="L24" s="68">
        <f t="shared" si="7"/>
        <v>1960300</v>
      </c>
      <c r="M24" s="68">
        <f t="shared" si="7"/>
        <v>2583444</v>
      </c>
      <c r="N24" s="69">
        <f t="shared" si="7"/>
        <v>2108555</v>
      </c>
      <c r="O24" s="70">
        <f t="shared" si="7"/>
        <v>22309413</v>
      </c>
      <c r="P24" s="13">
        <f>SUM(O4,O8,O12,O16)</f>
        <v>22309413</v>
      </c>
      <c r="Q24" t="s">
        <v>42</v>
      </c>
    </row>
    <row r="25" spans="1:17" x14ac:dyDescent="0.3">
      <c r="A25" s="196"/>
      <c r="B25" s="28" t="s">
        <v>19</v>
      </c>
      <c r="C25" s="71">
        <f>SUM(C6,C10,C14,C18)</f>
        <v>912.19600000000003</v>
      </c>
      <c r="D25" s="71">
        <f t="shared" ref="D25:N26" si="8">SUM(D6,D10,D14,D18)</f>
        <v>644.53300000000002</v>
      </c>
      <c r="E25" s="71">
        <f t="shared" si="8"/>
        <v>901.75399999999991</v>
      </c>
      <c r="F25" s="71">
        <f t="shared" si="8"/>
        <v>1055.0729999999999</v>
      </c>
      <c r="G25" s="71">
        <f t="shared" si="8"/>
        <v>753.86099999999999</v>
      </c>
      <c r="H25" s="71">
        <f t="shared" si="8"/>
        <v>1076.8719999999998</v>
      </c>
      <c r="I25" s="71">
        <f t="shared" si="8"/>
        <v>866.91599999999994</v>
      </c>
      <c r="J25" s="71">
        <f t="shared" si="8"/>
        <v>870.72500000000002</v>
      </c>
      <c r="K25" s="71">
        <f t="shared" si="8"/>
        <v>783.79599999999994</v>
      </c>
      <c r="L25" s="71">
        <f t="shared" si="8"/>
        <v>935.11599999999999</v>
      </c>
      <c r="M25" s="71">
        <f t="shared" si="8"/>
        <v>1245.6079999999999</v>
      </c>
      <c r="N25" s="72">
        <f t="shared" si="8"/>
        <v>903.21600000000001</v>
      </c>
      <c r="O25" s="73">
        <f>SUM(C25:N25)</f>
        <v>10949.666000000001</v>
      </c>
      <c r="P25" s="13">
        <f>SUM(O6,O10,O14,O18)</f>
        <v>10949.666000000001</v>
      </c>
      <c r="Q25" t="s">
        <v>41</v>
      </c>
    </row>
    <row r="26" spans="1:17" ht="17.25" thickBot="1" x14ac:dyDescent="0.35">
      <c r="A26" s="197"/>
      <c r="B26" s="46" t="s">
        <v>32</v>
      </c>
      <c r="C26" s="74">
        <f>SUM(C7,C11,C15,C19)</f>
        <v>6983</v>
      </c>
      <c r="D26" s="74">
        <f t="shared" si="8"/>
        <v>4991</v>
      </c>
      <c r="E26" s="74">
        <f t="shared" si="8"/>
        <v>8085</v>
      </c>
      <c r="F26" s="74">
        <f t="shared" si="8"/>
        <v>8807</v>
      </c>
      <c r="G26" s="74">
        <f t="shared" si="8"/>
        <v>6827</v>
      </c>
      <c r="H26" s="74">
        <f t="shared" si="8"/>
        <v>8648</v>
      </c>
      <c r="I26" s="74">
        <f t="shared" si="8"/>
        <v>8175</v>
      </c>
      <c r="J26" s="74">
        <f t="shared" si="8"/>
        <v>6809</v>
      </c>
      <c r="K26" s="74">
        <f t="shared" si="8"/>
        <v>81587</v>
      </c>
      <c r="L26" s="74">
        <f t="shared" si="8"/>
        <v>7521</v>
      </c>
      <c r="M26" s="74">
        <f t="shared" si="8"/>
        <v>9887</v>
      </c>
      <c r="N26" s="75">
        <f t="shared" si="8"/>
        <v>7296</v>
      </c>
      <c r="O26" s="76">
        <f>SUM(C26:N26)</f>
        <v>165616</v>
      </c>
      <c r="P26" s="13">
        <f>SUM(O7,O11,O15,O19)</f>
        <v>165616</v>
      </c>
      <c r="Q26" t="s">
        <v>40</v>
      </c>
    </row>
    <row r="27" spans="1:17" ht="17.25" thickTop="1" x14ac:dyDescent="0.3">
      <c r="A27" s="100"/>
      <c r="B27" s="100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3"/>
    </row>
    <row r="28" spans="1:17" ht="16.5" customHeight="1" x14ac:dyDescent="0.3">
      <c r="A28" s="100"/>
      <c r="B28" s="101"/>
      <c r="C28" s="101"/>
      <c r="D28" s="101"/>
      <c r="E28" s="101"/>
      <c r="F28" s="13"/>
    </row>
    <row r="29" spans="1:17" ht="16.5" customHeight="1" x14ac:dyDescent="0.3">
      <c r="B29"/>
    </row>
    <row r="30" spans="1:17" x14ac:dyDescent="0.3">
      <c r="B30"/>
    </row>
    <row r="31" spans="1:17" ht="17.25" customHeight="1" x14ac:dyDescent="0.3">
      <c r="B31"/>
    </row>
    <row r="32" spans="1:17" x14ac:dyDescent="0.3">
      <c r="B32"/>
    </row>
    <row r="33" spans="1:2" x14ac:dyDescent="0.3">
      <c r="B33"/>
    </row>
    <row r="34" spans="1:2" x14ac:dyDescent="0.3">
      <c r="B34"/>
    </row>
    <row r="35" spans="1:2" x14ac:dyDescent="0.3">
      <c r="A35" s="1"/>
      <c r="B35"/>
    </row>
    <row r="36" spans="1:2" x14ac:dyDescent="0.3">
      <c r="A36" s="1"/>
      <c r="B36"/>
    </row>
    <row r="37" spans="1:2" x14ac:dyDescent="0.3">
      <c r="A37" s="1"/>
      <c r="B37"/>
    </row>
    <row r="38" spans="1:2" x14ac:dyDescent="0.3">
      <c r="A38" s="1"/>
      <c r="B38"/>
    </row>
    <row r="39" spans="1:2" x14ac:dyDescent="0.3">
      <c r="A39" s="1"/>
      <c r="B39"/>
    </row>
    <row r="40" spans="1:2" x14ac:dyDescent="0.3">
      <c r="A40" s="1"/>
      <c r="B40"/>
    </row>
    <row r="41" spans="1:2" x14ac:dyDescent="0.3">
      <c r="A41" s="1"/>
      <c r="B41"/>
    </row>
    <row r="42" spans="1:2" x14ac:dyDescent="0.3">
      <c r="A42" s="1"/>
      <c r="B42"/>
    </row>
    <row r="43" spans="1:2" x14ac:dyDescent="0.3">
      <c r="A43" s="1"/>
      <c r="B43"/>
    </row>
    <row r="44" spans="1:2" x14ac:dyDescent="0.3">
      <c r="A44" s="1"/>
      <c r="B44"/>
    </row>
    <row r="45" spans="1:2" x14ac:dyDescent="0.3">
      <c r="A45" s="1"/>
      <c r="B45"/>
    </row>
    <row r="46" spans="1:2" x14ac:dyDescent="0.3">
      <c r="A46" s="1"/>
      <c r="B46"/>
    </row>
    <row r="47" spans="1:2" x14ac:dyDescent="0.3">
      <c r="A47" s="1"/>
      <c r="B47"/>
    </row>
    <row r="48" spans="1:2" x14ac:dyDescent="0.3">
      <c r="A48" s="1"/>
      <c r="B48"/>
    </row>
    <row r="49" spans="1:2" x14ac:dyDescent="0.3">
      <c r="A49" s="1"/>
      <c r="B49"/>
    </row>
    <row r="50" spans="1:2" x14ac:dyDescent="0.3">
      <c r="A50" s="1"/>
      <c r="B50"/>
    </row>
    <row r="51" spans="1:2" x14ac:dyDescent="0.3">
      <c r="A51" s="1"/>
      <c r="B51"/>
    </row>
    <row r="52" spans="1:2" x14ac:dyDescent="0.3">
      <c r="A52" s="1"/>
      <c r="B52"/>
    </row>
    <row r="53" spans="1:2" x14ac:dyDescent="0.3">
      <c r="A53" s="1"/>
      <c r="B53"/>
    </row>
    <row r="54" spans="1:2" x14ac:dyDescent="0.3">
      <c r="A54" s="1"/>
      <c r="B54"/>
    </row>
    <row r="55" spans="1:2" x14ac:dyDescent="0.3">
      <c r="A55" s="1"/>
      <c r="B55"/>
    </row>
    <row r="56" spans="1:2" x14ac:dyDescent="0.3">
      <c r="A56" s="1"/>
      <c r="B56"/>
    </row>
  </sheetData>
  <mergeCells count="6">
    <mergeCell ref="A24:A26"/>
    <mergeCell ref="A4:A7"/>
    <mergeCell ref="A8:A11"/>
    <mergeCell ref="A12:A15"/>
    <mergeCell ref="A16:A19"/>
    <mergeCell ref="A20:A2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9" sqref="C9"/>
    </sheetView>
  </sheetViews>
  <sheetFormatPr defaultRowHeight="16.5" x14ac:dyDescent="0.3"/>
  <cols>
    <col min="1" max="1" width="11.2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16" ht="25.5" customHeight="1" thickBot="1" x14ac:dyDescent="0.35">
      <c r="A2" s="14" t="s">
        <v>61</v>
      </c>
      <c r="B2" s="14"/>
      <c r="C2" s="14"/>
      <c r="D2" s="14"/>
      <c r="E2" s="14"/>
      <c r="F2" s="14"/>
    </row>
    <row r="3" spans="1:16" ht="17.25" thickBot="1" x14ac:dyDescent="0.35">
      <c r="A3" s="147" t="s">
        <v>0</v>
      </c>
      <c r="B3" s="148" t="s">
        <v>21</v>
      </c>
      <c r="C3" s="149" t="s">
        <v>5</v>
      </c>
      <c r="D3" s="150" t="s">
        <v>6</v>
      </c>
      <c r="E3" s="150" t="s">
        <v>7</v>
      </c>
      <c r="F3" s="150" t="s">
        <v>8</v>
      </c>
      <c r="G3" s="150" t="s">
        <v>9</v>
      </c>
      <c r="H3" s="150" t="s">
        <v>10</v>
      </c>
      <c r="I3" s="150" t="s">
        <v>11</v>
      </c>
      <c r="J3" s="150" t="s">
        <v>12</v>
      </c>
      <c r="K3" s="150" t="s">
        <v>13</v>
      </c>
      <c r="L3" s="150" t="s">
        <v>14</v>
      </c>
      <c r="M3" s="150" t="s">
        <v>15</v>
      </c>
      <c r="N3" s="151" t="s">
        <v>16</v>
      </c>
      <c r="O3" s="147" t="s">
        <v>17</v>
      </c>
    </row>
    <row r="4" spans="1:16" x14ac:dyDescent="0.3">
      <c r="A4" s="205" t="s">
        <v>62</v>
      </c>
      <c r="B4" s="135" t="s">
        <v>20</v>
      </c>
      <c r="C4" s="86">
        <v>695000</v>
      </c>
      <c r="D4" s="87">
        <v>513000</v>
      </c>
      <c r="E4" s="87">
        <v>487000</v>
      </c>
      <c r="F4" s="87">
        <v>482000</v>
      </c>
      <c r="G4" s="87">
        <v>529000</v>
      </c>
      <c r="H4" s="87">
        <v>478000</v>
      </c>
      <c r="I4" s="87">
        <v>485000</v>
      </c>
      <c r="J4" s="87">
        <v>478000</v>
      </c>
      <c r="K4" s="87">
        <v>599000</v>
      </c>
      <c r="L4" s="87">
        <v>364000</v>
      </c>
      <c r="M4" s="87">
        <v>549000</v>
      </c>
      <c r="N4" s="88">
        <v>356000</v>
      </c>
      <c r="O4" s="161">
        <f t="shared" ref="O4:O23" si="0">SUM(C4:N4)</f>
        <v>6015000</v>
      </c>
    </row>
    <row r="5" spans="1:16" x14ac:dyDescent="0.3">
      <c r="A5" s="206"/>
      <c r="B5" s="136" t="s">
        <v>18</v>
      </c>
      <c r="C5" s="86">
        <f t="shared" ref="C5:N5" si="1">C4/C6</f>
        <v>1435.9504132231405</v>
      </c>
      <c r="D5" s="86">
        <f t="shared" si="1"/>
        <v>1397.8201634877385</v>
      </c>
      <c r="E5" s="86">
        <f t="shared" si="1"/>
        <v>1423.9766081871346</v>
      </c>
      <c r="F5" s="86">
        <f t="shared" si="1"/>
        <v>1474.006116207951</v>
      </c>
      <c r="G5" s="86">
        <f t="shared" si="1"/>
        <v>1542.2740524781341</v>
      </c>
      <c r="H5" s="86">
        <f t="shared" si="1"/>
        <v>1582.7814569536424</v>
      </c>
      <c r="I5" s="86">
        <f>I4/I6</f>
        <v>1559.4855305466237</v>
      </c>
      <c r="J5" s="86">
        <f t="shared" si="1"/>
        <v>1567.2131147540983</v>
      </c>
      <c r="K5" s="86">
        <f t="shared" si="1"/>
        <v>1627.7173913043478</v>
      </c>
      <c r="L5" s="86">
        <f t="shared" si="1"/>
        <v>1617.7777777777778</v>
      </c>
      <c r="M5" s="86">
        <f t="shared" si="1"/>
        <v>1586.7052023121387</v>
      </c>
      <c r="N5" s="154">
        <f t="shared" si="1"/>
        <v>1575.2212389380531</v>
      </c>
      <c r="O5" s="161">
        <f t="shared" si="0"/>
        <v>18390.929066170782</v>
      </c>
    </row>
    <row r="6" spans="1:16" x14ac:dyDescent="0.3">
      <c r="A6" s="206"/>
      <c r="B6" s="137" t="s">
        <v>19</v>
      </c>
      <c r="C6" s="89">
        <v>484</v>
      </c>
      <c r="D6" s="89">
        <v>367</v>
      </c>
      <c r="E6" s="89">
        <v>342</v>
      </c>
      <c r="F6" s="89">
        <v>327</v>
      </c>
      <c r="G6" s="89">
        <v>343</v>
      </c>
      <c r="H6" s="89">
        <v>302</v>
      </c>
      <c r="I6" s="89">
        <v>311</v>
      </c>
      <c r="J6" s="89">
        <v>305</v>
      </c>
      <c r="K6" s="89">
        <v>368</v>
      </c>
      <c r="L6" s="89">
        <v>225</v>
      </c>
      <c r="M6" s="89">
        <v>346</v>
      </c>
      <c r="N6" s="90">
        <v>226</v>
      </c>
      <c r="O6" s="161">
        <f t="shared" si="0"/>
        <v>3946</v>
      </c>
    </row>
    <row r="7" spans="1:16" s="19" customFormat="1" ht="17.25" thickBot="1" x14ac:dyDescent="0.35">
      <c r="A7" s="207"/>
      <c r="B7" s="138" t="s">
        <v>32</v>
      </c>
      <c r="C7" s="89">
        <v>3103</v>
      </c>
      <c r="D7" s="112">
        <v>2377</v>
      </c>
      <c r="E7" s="112">
        <v>2020</v>
      </c>
      <c r="F7" s="112">
        <v>2191</v>
      </c>
      <c r="G7" s="112">
        <v>2674</v>
      </c>
      <c r="H7" s="112">
        <v>2238</v>
      </c>
      <c r="I7" s="112">
        <v>2377</v>
      </c>
      <c r="J7" s="112">
        <v>2056</v>
      </c>
      <c r="K7" s="112">
        <v>2199</v>
      </c>
      <c r="L7" s="112">
        <v>1533</v>
      </c>
      <c r="M7" s="112">
        <v>2681</v>
      </c>
      <c r="N7" s="113">
        <v>883</v>
      </c>
      <c r="O7" s="162">
        <f t="shared" si="0"/>
        <v>26332</v>
      </c>
    </row>
    <row r="8" spans="1:16" ht="18" thickTop="1" thickBot="1" x14ac:dyDescent="0.35">
      <c r="A8" s="208" t="s">
        <v>46</v>
      </c>
      <c r="B8" s="135" t="s">
        <v>20</v>
      </c>
      <c r="C8" s="114">
        <v>188000</v>
      </c>
      <c r="D8" s="115">
        <v>226810</v>
      </c>
      <c r="E8" s="115">
        <v>226000</v>
      </c>
      <c r="F8" s="115">
        <v>231000</v>
      </c>
      <c r="G8" s="115">
        <v>349000</v>
      </c>
      <c r="H8" s="115">
        <v>267000</v>
      </c>
      <c r="I8" s="115">
        <v>330000</v>
      </c>
      <c r="J8" s="115">
        <v>182000</v>
      </c>
      <c r="K8" s="115">
        <v>295000</v>
      </c>
      <c r="L8" s="115">
        <v>296000</v>
      </c>
      <c r="M8" s="115">
        <v>464714</v>
      </c>
      <c r="N8" s="116">
        <v>29000</v>
      </c>
      <c r="O8" s="163">
        <f t="shared" si="0"/>
        <v>3084524</v>
      </c>
    </row>
    <row r="9" spans="1:16" ht="17.25" thickTop="1" x14ac:dyDescent="0.3">
      <c r="A9" s="206"/>
      <c r="B9" s="136" t="s">
        <v>18</v>
      </c>
      <c r="C9" s="117">
        <f t="shared" ref="C9:N9" si="2">C8/C10</f>
        <v>1333.3333333333333</v>
      </c>
      <c r="D9" s="118">
        <f t="shared" si="2"/>
        <v>1374.6060606060605</v>
      </c>
      <c r="E9" s="118">
        <f t="shared" si="2"/>
        <v>1477.124183006536</v>
      </c>
      <c r="F9" s="118">
        <f t="shared" si="2"/>
        <v>1408.5365853658536</v>
      </c>
      <c r="G9" s="118">
        <f t="shared" si="2"/>
        <v>1485.1063829787233</v>
      </c>
      <c r="H9" s="118">
        <f t="shared" si="2"/>
        <v>1525.7142857142858</v>
      </c>
      <c r="I9" s="118">
        <f t="shared" si="2"/>
        <v>1520.7373271889401</v>
      </c>
      <c r="J9" s="118">
        <f t="shared" si="2"/>
        <v>1479.6747967479675</v>
      </c>
      <c r="K9" s="118">
        <f t="shared" si="2"/>
        <v>1505.1020408163265</v>
      </c>
      <c r="L9" s="118">
        <f t="shared" si="2"/>
        <v>1557.8947368421052</v>
      </c>
      <c r="M9" s="118">
        <f t="shared" si="2"/>
        <v>1513.7263843648209</v>
      </c>
      <c r="N9" s="155">
        <f t="shared" si="2"/>
        <v>1611.1111111111111</v>
      </c>
      <c r="O9" s="163">
        <f t="shared" si="0"/>
        <v>17792.667228076061</v>
      </c>
    </row>
    <row r="10" spans="1:16" x14ac:dyDescent="0.3">
      <c r="A10" s="206"/>
      <c r="B10" s="137" t="s">
        <v>19</v>
      </c>
      <c r="C10" s="119">
        <v>141</v>
      </c>
      <c r="D10" s="120">
        <v>165</v>
      </c>
      <c r="E10" s="120">
        <v>153</v>
      </c>
      <c r="F10" s="120">
        <v>164</v>
      </c>
      <c r="G10" s="120">
        <v>235</v>
      </c>
      <c r="H10" s="120">
        <v>175</v>
      </c>
      <c r="I10" s="120">
        <v>217</v>
      </c>
      <c r="J10" s="120">
        <v>123</v>
      </c>
      <c r="K10" s="120">
        <v>196</v>
      </c>
      <c r="L10" s="120">
        <v>190</v>
      </c>
      <c r="M10" s="120">
        <v>307</v>
      </c>
      <c r="N10" s="121">
        <v>18</v>
      </c>
      <c r="O10" s="164">
        <f t="shared" si="0"/>
        <v>2084</v>
      </c>
      <c r="P10" s="19"/>
    </row>
    <row r="11" spans="1:16" s="19" customFormat="1" ht="17.25" thickBot="1" x14ac:dyDescent="0.35">
      <c r="A11" s="207"/>
      <c r="B11" s="138" t="s">
        <v>32</v>
      </c>
      <c r="C11" s="122">
        <v>1851</v>
      </c>
      <c r="D11" s="123">
        <v>2192</v>
      </c>
      <c r="E11" s="123">
        <v>1483</v>
      </c>
      <c r="F11" s="123">
        <v>2770</v>
      </c>
      <c r="G11" s="123">
        <v>2818</v>
      </c>
      <c r="H11" s="123">
        <v>2097</v>
      </c>
      <c r="I11" s="123">
        <v>2772</v>
      </c>
      <c r="J11" s="123">
        <v>1249</v>
      </c>
      <c r="K11" s="123">
        <v>2954</v>
      </c>
      <c r="L11" s="123">
        <v>2551</v>
      </c>
      <c r="M11" s="123">
        <v>3613</v>
      </c>
      <c r="N11" s="124">
        <v>246</v>
      </c>
      <c r="O11" s="165">
        <f t="shared" si="0"/>
        <v>26596</v>
      </c>
      <c r="P11"/>
    </row>
    <row r="12" spans="1:16" ht="17.25" thickTop="1" x14ac:dyDescent="0.3">
      <c r="A12" s="209" t="s">
        <v>59</v>
      </c>
      <c r="B12" s="139" t="s">
        <v>20</v>
      </c>
      <c r="C12" s="86">
        <v>361000</v>
      </c>
      <c r="D12" s="87">
        <v>294000</v>
      </c>
      <c r="E12" s="87">
        <v>392000</v>
      </c>
      <c r="F12" s="87">
        <v>393000</v>
      </c>
      <c r="G12" s="87">
        <v>366000</v>
      </c>
      <c r="H12" s="87">
        <v>282000</v>
      </c>
      <c r="I12" s="87">
        <v>511000</v>
      </c>
      <c r="J12" s="87">
        <v>400000</v>
      </c>
      <c r="K12" s="87">
        <v>405000</v>
      </c>
      <c r="L12" s="87">
        <v>646000</v>
      </c>
      <c r="M12" s="87">
        <v>444000</v>
      </c>
      <c r="N12" s="88">
        <v>379009</v>
      </c>
      <c r="O12" s="161">
        <f t="shared" si="0"/>
        <v>4873009</v>
      </c>
    </row>
    <row r="13" spans="1:16" x14ac:dyDescent="0.3">
      <c r="A13" s="210"/>
      <c r="B13" s="140" t="s">
        <v>18</v>
      </c>
      <c r="C13" s="86">
        <f>C12/C14</f>
        <v>1298.5611510791366</v>
      </c>
      <c r="D13" s="86">
        <f>D12/D14</f>
        <v>1312.5</v>
      </c>
      <c r="E13" s="86">
        <f>E12/E14</f>
        <v>1302.3255813953488</v>
      </c>
      <c r="F13" s="86">
        <f>F12/F14</f>
        <v>1341.296928327645</v>
      </c>
      <c r="G13" s="86">
        <f t="shared" ref="G13:N13" si="3">G12/G14</f>
        <v>1413.1274131274131</v>
      </c>
      <c r="H13" s="86">
        <f t="shared" si="3"/>
        <v>1424.2424242424242</v>
      </c>
      <c r="I13" s="86">
        <f t="shared" si="3"/>
        <v>1411.6022099447514</v>
      </c>
      <c r="J13" s="86">
        <f t="shared" si="3"/>
        <v>1374.5704467353951</v>
      </c>
      <c r="K13" s="86">
        <v>1411</v>
      </c>
      <c r="L13" s="86">
        <f t="shared" si="3"/>
        <v>1520</v>
      </c>
      <c r="M13" s="86">
        <f t="shared" si="3"/>
        <v>1494.9494949494949</v>
      </c>
      <c r="N13" s="154">
        <f t="shared" si="3"/>
        <v>1424.8458646616541</v>
      </c>
      <c r="O13" s="161">
        <f t="shared" si="0"/>
        <v>16729.021514463264</v>
      </c>
    </row>
    <row r="14" spans="1:16" x14ac:dyDescent="0.3">
      <c r="A14" s="210"/>
      <c r="B14" s="141" t="s">
        <v>19</v>
      </c>
      <c r="C14" s="89">
        <v>278</v>
      </c>
      <c r="D14" s="89">
        <v>224</v>
      </c>
      <c r="E14" s="89">
        <v>301</v>
      </c>
      <c r="F14" s="89">
        <v>293</v>
      </c>
      <c r="G14" s="89">
        <v>259</v>
      </c>
      <c r="H14" s="89">
        <v>198</v>
      </c>
      <c r="I14" s="89">
        <v>362</v>
      </c>
      <c r="J14" s="89">
        <v>291</v>
      </c>
      <c r="K14" s="89">
        <v>196</v>
      </c>
      <c r="L14" s="89">
        <v>425</v>
      </c>
      <c r="M14" s="89">
        <v>297</v>
      </c>
      <c r="N14" s="90">
        <v>266</v>
      </c>
      <c r="O14" s="161">
        <f t="shared" si="0"/>
        <v>3390</v>
      </c>
    </row>
    <row r="15" spans="1:16" s="19" customFormat="1" ht="17.25" thickBot="1" x14ac:dyDescent="0.35">
      <c r="A15" s="211"/>
      <c r="B15" s="141" t="s">
        <v>32</v>
      </c>
      <c r="C15" s="89">
        <v>2982</v>
      </c>
      <c r="D15" s="112">
        <v>2750</v>
      </c>
      <c r="E15" s="112">
        <v>3542</v>
      </c>
      <c r="F15" s="112">
        <v>2870</v>
      </c>
      <c r="G15" s="112">
        <v>2940</v>
      </c>
      <c r="H15" s="112">
        <v>2927</v>
      </c>
      <c r="I15" s="112">
        <v>3710</v>
      </c>
      <c r="J15" s="112">
        <v>2464</v>
      </c>
      <c r="K15" s="172">
        <v>3648</v>
      </c>
      <c r="L15" s="112">
        <v>3278</v>
      </c>
      <c r="M15" s="112">
        <v>2447</v>
      </c>
      <c r="N15" s="156">
        <v>2990</v>
      </c>
      <c r="O15" s="162">
        <f t="shared" si="0"/>
        <v>36548</v>
      </c>
    </row>
    <row r="16" spans="1:16" ht="18" thickTop="1" thickBot="1" x14ac:dyDescent="0.35">
      <c r="A16" s="208" t="s">
        <v>55</v>
      </c>
      <c r="B16" s="142" t="s">
        <v>51</v>
      </c>
      <c r="C16" s="125">
        <v>27000</v>
      </c>
      <c r="D16" s="115">
        <v>26000</v>
      </c>
      <c r="E16" s="115">
        <v>38000</v>
      </c>
      <c r="F16" s="115">
        <v>90000</v>
      </c>
      <c r="G16" s="115">
        <v>71000</v>
      </c>
      <c r="H16" s="115">
        <v>65000</v>
      </c>
      <c r="I16" s="115">
        <v>78000</v>
      </c>
      <c r="J16" s="115">
        <v>148000</v>
      </c>
      <c r="K16" s="115">
        <v>68000</v>
      </c>
      <c r="L16" s="115">
        <v>148605</v>
      </c>
      <c r="M16" s="115">
        <v>63000</v>
      </c>
      <c r="N16" s="116">
        <v>93000</v>
      </c>
      <c r="O16" s="166">
        <f t="shared" si="0"/>
        <v>915605</v>
      </c>
    </row>
    <row r="17" spans="1:20" ht="17.25" thickTop="1" x14ac:dyDescent="0.3">
      <c r="A17" s="206"/>
      <c r="B17" s="136" t="s">
        <v>52</v>
      </c>
      <c r="C17" s="118">
        <f t="shared" ref="C17:N17" si="4">C16/C18</f>
        <v>1421.0526315789473</v>
      </c>
      <c r="D17" s="118">
        <f t="shared" si="4"/>
        <v>1300</v>
      </c>
      <c r="E17" s="118">
        <f t="shared" si="4"/>
        <v>1407.4074074074074</v>
      </c>
      <c r="F17" s="118">
        <f t="shared" si="4"/>
        <v>1406.25</v>
      </c>
      <c r="G17" s="118">
        <f t="shared" si="4"/>
        <v>1510.6382978723404</v>
      </c>
      <c r="H17" s="118">
        <f t="shared" si="4"/>
        <v>1511.6279069767443</v>
      </c>
      <c r="I17" s="118">
        <f t="shared" si="4"/>
        <v>1500</v>
      </c>
      <c r="J17" s="118">
        <f t="shared" si="4"/>
        <v>1644.4444444444443</v>
      </c>
      <c r="K17" s="118">
        <f t="shared" si="4"/>
        <v>1581.3953488372092</v>
      </c>
      <c r="L17" s="118">
        <f t="shared" si="4"/>
        <v>1516.3775510204082</v>
      </c>
      <c r="M17" s="118">
        <f t="shared" si="4"/>
        <v>1575</v>
      </c>
      <c r="N17" s="155">
        <f t="shared" si="4"/>
        <v>1550</v>
      </c>
      <c r="O17" s="166">
        <f t="shared" si="0"/>
        <v>17924.193588137503</v>
      </c>
    </row>
    <row r="18" spans="1:20" x14ac:dyDescent="0.3">
      <c r="A18" s="206"/>
      <c r="B18" s="137" t="s">
        <v>53</v>
      </c>
      <c r="C18" s="126">
        <v>19</v>
      </c>
      <c r="D18" s="126">
        <v>20</v>
      </c>
      <c r="E18" s="126">
        <v>27</v>
      </c>
      <c r="F18" s="126">
        <v>64</v>
      </c>
      <c r="G18" s="126">
        <v>47</v>
      </c>
      <c r="H18" s="126">
        <v>43</v>
      </c>
      <c r="I18" s="126">
        <v>52</v>
      </c>
      <c r="J18" s="126">
        <v>90</v>
      </c>
      <c r="K18" s="126">
        <v>43</v>
      </c>
      <c r="L18" s="126">
        <v>98</v>
      </c>
      <c r="M18" s="126">
        <v>40</v>
      </c>
      <c r="N18" s="127">
        <v>60</v>
      </c>
      <c r="O18" s="167">
        <f t="shared" si="0"/>
        <v>603</v>
      </c>
    </row>
    <row r="19" spans="1:20" s="19" customFormat="1" ht="17.25" thickBot="1" x14ac:dyDescent="0.35">
      <c r="A19" s="207"/>
      <c r="B19" s="138" t="s">
        <v>32</v>
      </c>
      <c r="C19" s="128">
        <v>176</v>
      </c>
      <c r="D19" s="123">
        <v>295</v>
      </c>
      <c r="E19" s="123">
        <v>578</v>
      </c>
      <c r="F19" s="123">
        <v>1144</v>
      </c>
      <c r="G19" s="123">
        <v>661</v>
      </c>
      <c r="H19" s="123">
        <v>491</v>
      </c>
      <c r="I19" s="123">
        <v>975</v>
      </c>
      <c r="J19" s="123">
        <v>1208</v>
      </c>
      <c r="K19" s="123">
        <v>734</v>
      </c>
      <c r="L19" s="123">
        <v>1832</v>
      </c>
      <c r="M19" s="123">
        <v>923</v>
      </c>
      <c r="N19" s="124">
        <v>940</v>
      </c>
      <c r="O19" s="168">
        <f t="shared" si="0"/>
        <v>9957</v>
      </c>
      <c r="T19" s="100"/>
    </row>
    <row r="20" spans="1:20" s="19" customFormat="1" ht="17.25" thickTop="1" x14ac:dyDescent="0.3">
      <c r="A20" s="208" t="s">
        <v>60</v>
      </c>
      <c r="B20" s="135" t="s">
        <v>20</v>
      </c>
      <c r="C20" s="86">
        <v>45000</v>
      </c>
      <c r="D20" s="87"/>
      <c r="E20" s="87">
        <v>69000</v>
      </c>
      <c r="F20" s="87">
        <v>52000</v>
      </c>
      <c r="G20" s="87">
        <v>103000</v>
      </c>
      <c r="H20" s="87">
        <v>85000</v>
      </c>
      <c r="I20" s="87">
        <v>89000</v>
      </c>
      <c r="J20" s="87">
        <v>89000</v>
      </c>
      <c r="K20" s="87">
        <v>83000</v>
      </c>
      <c r="L20" s="87">
        <v>99000</v>
      </c>
      <c r="M20" s="87">
        <v>70000</v>
      </c>
      <c r="N20" s="88">
        <v>93000</v>
      </c>
      <c r="O20" s="161">
        <f t="shared" si="0"/>
        <v>877000</v>
      </c>
      <c r="T20" s="100"/>
    </row>
    <row r="21" spans="1:20" s="19" customFormat="1" x14ac:dyDescent="0.3">
      <c r="A21" s="206"/>
      <c r="B21" s="143" t="s">
        <v>54</v>
      </c>
      <c r="C21" s="86">
        <f t="shared" ref="C21:N21" si="5">C20/C22</f>
        <v>1285.7142857142858</v>
      </c>
      <c r="D21" s="86" t="e">
        <f t="shared" si="5"/>
        <v>#DIV/0!</v>
      </c>
      <c r="E21" s="86">
        <f t="shared" si="5"/>
        <v>1210.5263157894738</v>
      </c>
      <c r="F21" s="86">
        <f t="shared" si="5"/>
        <v>1333.3333333333333</v>
      </c>
      <c r="G21" s="86">
        <f t="shared" si="5"/>
        <v>1410.958904109589</v>
      </c>
      <c r="H21" s="86">
        <f t="shared" si="5"/>
        <v>1328.125</v>
      </c>
      <c r="I21" s="86">
        <f t="shared" si="5"/>
        <v>1308.8235294117646</v>
      </c>
      <c r="J21" s="86">
        <f t="shared" si="5"/>
        <v>1289.855072463768</v>
      </c>
      <c r="K21" s="86">
        <f t="shared" si="5"/>
        <v>1338.7096774193549</v>
      </c>
      <c r="L21" s="86">
        <f t="shared" si="5"/>
        <v>1414.2857142857142</v>
      </c>
      <c r="M21" s="86">
        <f t="shared" si="5"/>
        <v>1400</v>
      </c>
      <c r="N21" s="154">
        <f t="shared" si="5"/>
        <v>1309.8591549295775</v>
      </c>
      <c r="O21" s="161" t="e">
        <f t="shared" si="0"/>
        <v>#DIV/0!</v>
      </c>
      <c r="T21" s="100"/>
    </row>
    <row r="22" spans="1:20" s="19" customFormat="1" x14ac:dyDescent="0.3">
      <c r="A22" s="206"/>
      <c r="B22" s="137" t="s">
        <v>19</v>
      </c>
      <c r="C22" s="98">
        <v>35</v>
      </c>
      <c r="D22" s="98"/>
      <c r="E22" s="98">
        <v>57</v>
      </c>
      <c r="F22" s="98">
        <v>39</v>
      </c>
      <c r="G22" s="98">
        <v>73</v>
      </c>
      <c r="H22" s="98">
        <v>64</v>
      </c>
      <c r="I22" s="98">
        <v>68</v>
      </c>
      <c r="J22" s="98">
        <v>69</v>
      </c>
      <c r="K22" s="98">
        <v>62</v>
      </c>
      <c r="L22" s="98">
        <v>70</v>
      </c>
      <c r="M22" s="98">
        <v>50</v>
      </c>
      <c r="N22" s="99">
        <v>71</v>
      </c>
      <c r="O22" s="161">
        <f t="shared" si="0"/>
        <v>658</v>
      </c>
      <c r="T22" s="100"/>
    </row>
    <row r="23" spans="1:20" s="19" customFormat="1" ht="17.25" thickBot="1" x14ac:dyDescent="0.35">
      <c r="A23" s="207"/>
      <c r="B23" s="138" t="s">
        <v>32</v>
      </c>
      <c r="C23" s="91">
        <v>275</v>
      </c>
      <c r="D23" s="92">
        <v>225</v>
      </c>
      <c r="E23" s="92">
        <v>574</v>
      </c>
      <c r="F23" s="92">
        <v>552</v>
      </c>
      <c r="G23" s="92">
        <v>203</v>
      </c>
      <c r="H23" s="92">
        <v>741</v>
      </c>
      <c r="I23" s="92">
        <v>646</v>
      </c>
      <c r="J23" s="92">
        <v>906</v>
      </c>
      <c r="K23" s="92">
        <v>1185</v>
      </c>
      <c r="L23" s="92">
        <v>484</v>
      </c>
      <c r="M23" s="92">
        <v>415</v>
      </c>
      <c r="N23" s="93">
        <v>606</v>
      </c>
      <c r="O23" s="162">
        <f t="shared" si="0"/>
        <v>6812</v>
      </c>
      <c r="T23" s="100"/>
    </row>
    <row r="24" spans="1:20" s="19" customFormat="1" ht="18" thickTop="1" thickBot="1" x14ac:dyDescent="0.35">
      <c r="A24" s="208" t="s">
        <v>58</v>
      </c>
      <c r="B24" s="142" t="s">
        <v>20</v>
      </c>
      <c r="C24" s="125">
        <v>156787</v>
      </c>
      <c r="D24" s="115">
        <v>175000</v>
      </c>
      <c r="E24" s="115">
        <v>182000</v>
      </c>
      <c r="F24" s="115">
        <v>262000</v>
      </c>
      <c r="G24" s="115">
        <v>219000</v>
      </c>
      <c r="H24" s="115">
        <v>110000</v>
      </c>
      <c r="I24" s="115">
        <v>244000</v>
      </c>
      <c r="J24" s="115">
        <v>268000</v>
      </c>
      <c r="K24" s="115">
        <v>250000</v>
      </c>
      <c r="L24" s="115">
        <v>317230</v>
      </c>
      <c r="M24" s="115">
        <v>254769</v>
      </c>
      <c r="N24" s="116">
        <v>197000</v>
      </c>
      <c r="O24" s="166">
        <f t="shared" ref="O24:O34" si="6">SUM(C24:N24)</f>
        <v>2635786</v>
      </c>
      <c r="T24" s="100"/>
    </row>
    <row r="25" spans="1:20" s="19" customFormat="1" ht="17.25" thickTop="1" x14ac:dyDescent="0.3">
      <c r="A25" s="206"/>
      <c r="B25" s="143" t="s">
        <v>54</v>
      </c>
      <c r="C25" s="118">
        <f t="shared" ref="C25:N25" si="7">C24/C26</f>
        <v>1295.7603305785124</v>
      </c>
      <c r="D25" s="118">
        <f t="shared" si="7"/>
        <v>1268.1159420289855</v>
      </c>
      <c r="E25" s="118">
        <f t="shared" si="7"/>
        <v>1338.2352941176471</v>
      </c>
      <c r="F25" s="118">
        <f t="shared" si="7"/>
        <v>1423.9130434782608</v>
      </c>
      <c r="G25" s="118">
        <f t="shared" si="7"/>
        <v>1500</v>
      </c>
      <c r="H25" s="118">
        <f t="shared" si="7"/>
        <v>1466.6666666666667</v>
      </c>
      <c r="I25" s="118">
        <f t="shared" si="7"/>
        <v>1452.3809523809523</v>
      </c>
      <c r="J25" s="118">
        <f t="shared" si="7"/>
        <v>1497.2067039106146</v>
      </c>
      <c r="K25" s="118">
        <f t="shared" si="7"/>
        <v>1506.0240963855422</v>
      </c>
      <c r="L25" s="118">
        <f t="shared" si="7"/>
        <v>1188.1273408239701</v>
      </c>
      <c r="M25" s="118">
        <f t="shared" si="7"/>
        <v>1132.3066666666666</v>
      </c>
      <c r="N25" s="155">
        <f t="shared" si="7"/>
        <v>1503.8167938931297</v>
      </c>
      <c r="O25" s="166">
        <f t="shared" si="6"/>
        <v>16572.553830930952</v>
      </c>
      <c r="T25" s="100"/>
    </row>
    <row r="26" spans="1:20" s="19" customFormat="1" x14ac:dyDescent="0.3">
      <c r="A26" s="206"/>
      <c r="B26" s="137" t="s">
        <v>19</v>
      </c>
      <c r="C26" s="126">
        <v>121</v>
      </c>
      <c r="D26" s="126">
        <v>138</v>
      </c>
      <c r="E26" s="126">
        <v>136</v>
      </c>
      <c r="F26" s="126">
        <v>184</v>
      </c>
      <c r="G26" s="126">
        <v>146</v>
      </c>
      <c r="H26" s="126">
        <v>75</v>
      </c>
      <c r="I26" s="126">
        <v>168</v>
      </c>
      <c r="J26" s="126">
        <v>179</v>
      </c>
      <c r="K26" s="126">
        <v>166</v>
      </c>
      <c r="L26" s="126">
        <v>267</v>
      </c>
      <c r="M26" s="126">
        <v>225</v>
      </c>
      <c r="N26" s="127">
        <v>131</v>
      </c>
      <c r="O26" s="167">
        <f t="shared" si="6"/>
        <v>1936</v>
      </c>
      <c r="S26" s="19" t="s">
        <v>63</v>
      </c>
      <c r="T26" s="100"/>
    </row>
    <row r="27" spans="1:20" s="19" customFormat="1" ht="17.25" thickBot="1" x14ac:dyDescent="0.35">
      <c r="A27" s="207"/>
      <c r="B27" s="138" t="s">
        <v>32</v>
      </c>
      <c r="C27" s="128">
        <v>1694</v>
      </c>
      <c r="D27" s="123">
        <v>2329</v>
      </c>
      <c r="E27" s="123">
        <v>2637</v>
      </c>
      <c r="F27" s="123">
        <v>2806</v>
      </c>
      <c r="G27" s="123">
        <v>2540</v>
      </c>
      <c r="H27" s="123">
        <v>1733</v>
      </c>
      <c r="I27" s="123">
        <v>2528</v>
      </c>
      <c r="J27" s="123">
        <v>2673</v>
      </c>
      <c r="K27" s="123">
        <v>3559</v>
      </c>
      <c r="L27" s="123">
        <v>1914</v>
      </c>
      <c r="M27" s="123">
        <v>3342</v>
      </c>
      <c r="N27" s="124">
        <v>2181</v>
      </c>
      <c r="O27" s="168">
        <f t="shared" si="6"/>
        <v>29936</v>
      </c>
      <c r="T27" s="100"/>
    </row>
    <row r="28" spans="1:20" s="19" customFormat="1" ht="17.25" thickTop="1" x14ac:dyDescent="0.3">
      <c r="A28" s="208" t="s">
        <v>57</v>
      </c>
      <c r="B28" s="142" t="s">
        <v>20</v>
      </c>
      <c r="C28" s="95">
        <v>250000</v>
      </c>
      <c r="D28" s="96">
        <v>189000</v>
      </c>
      <c r="E28" s="96">
        <v>183000</v>
      </c>
      <c r="F28" s="96">
        <v>263443</v>
      </c>
      <c r="G28" s="96">
        <v>308000</v>
      </c>
      <c r="H28" s="96">
        <v>237000</v>
      </c>
      <c r="I28" s="96">
        <v>258000</v>
      </c>
      <c r="J28" s="96">
        <v>246000</v>
      </c>
      <c r="K28" s="96">
        <v>150000</v>
      </c>
      <c r="L28" s="96">
        <v>163000</v>
      </c>
      <c r="M28" s="96">
        <v>150000</v>
      </c>
      <c r="N28" s="157">
        <v>273437</v>
      </c>
      <c r="O28" s="161">
        <f t="shared" si="6"/>
        <v>2670880</v>
      </c>
      <c r="T28" s="100"/>
    </row>
    <row r="29" spans="1:20" s="19" customFormat="1" x14ac:dyDescent="0.3">
      <c r="A29" s="206"/>
      <c r="B29" s="143" t="s">
        <v>54</v>
      </c>
      <c r="C29" s="86">
        <f t="shared" ref="C29:N29" si="8">C28/C30</f>
        <v>1358.695652173913</v>
      </c>
      <c r="D29" s="86">
        <f t="shared" si="8"/>
        <v>1350</v>
      </c>
      <c r="E29" s="86">
        <f t="shared" si="8"/>
        <v>1386.3636363636363</v>
      </c>
      <c r="F29" s="86">
        <f t="shared" si="8"/>
        <v>1447.4890109890109</v>
      </c>
      <c r="G29" s="86">
        <f t="shared" si="8"/>
        <v>1473.6842105263158</v>
      </c>
      <c r="H29" s="86">
        <f t="shared" si="8"/>
        <v>1509.5541401273886</v>
      </c>
      <c r="I29" s="86">
        <f t="shared" si="8"/>
        <v>1482.7586206896551</v>
      </c>
      <c r="J29" s="86">
        <f t="shared" si="8"/>
        <v>1481.9277108433735</v>
      </c>
      <c r="K29" s="86">
        <f t="shared" si="8"/>
        <v>1500</v>
      </c>
      <c r="L29" s="86">
        <f t="shared" si="8"/>
        <v>1481.8181818181818</v>
      </c>
      <c r="M29" s="86">
        <f t="shared" si="8"/>
        <v>1515.1515151515152</v>
      </c>
      <c r="N29" s="154">
        <f t="shared" si="8"/>
        <v>1571.4770114942528</v>
      </c>
      <c r="O29" s="161">
        <f t="shared" si="6"/>
        <v>17558.919690177245</v>
      </c>
      <c r="T29" s="100"/>
    </row>
    <row r="30" spans="1:20" s="19" customFormat="1" x14ac:dyDescent="0.3">
      <c r="A30" s="206"/>
      <c r="B30" s="137" t="s">
        <v>19</v>
      </c>
      <c r="C30" s="98">
        <v>184</v>
      </c>
      <c r="D30" s="98">
        <v>140</v>
      </c>
      <c r="E30" s="98">
        <v>132</v>
      </c>
      <c r="F30" s="98">
        <v>182</v>
      </c>
      <c r="G30" s="98">
        <v>209</v>
      </c>
      <c r="H30" s="98">
        <v>157</v>
      </c>
      <c r="I30" s="98">
        <v>174</v>
      </c>
      <c r="J30" s="98">
        <v>166</v>
      </c>
      <c r="K30" s="98">
        <v>100</v>
      </c>
      <c r="L30" s="98">
        <v>110</v>
      </c>
      <c r="M30" s="98">
        <v>99</v>
      </c>
      <c r="N30" s="99">
        <v>174</v>
      </c>
      <c r="O30" s="161">
        <f t="shared" si="6"/>
        <v>1827</v>
      </c>
      <c r="T30" s="100"/>
    </row>
    <row r="31" spans="1:20" s="19" customFormat="1" ht="17.25" thickBot="1" x14ac:dyDescent="0.35">
      <c r="A31" s="207"/>
      <c r="B31" s="138" t="s">
        <v>32</v>
      </c>
      <c r="C31" s="91">
        <v>3235</v>
      </c>
      <c r="D31" s="92">
        <v>1989</v>
      </c>
      <c r="E31" s="92">
        <v>2100</v>
      </c>
      <c r="F31" s="92">
        <v>2926</v>
      </c>
      <c r="G31" s="92">
        <v>3557</v>
      </c>
      <c r="H31" s="92">
        <v>2308</v>
      </c>
      <c r="I31" s="92">
        <v>3205</v>
      </c>
      <c r="J31" s="92">
        <v>2658</v>
      </c>
      <c r="K31" s="92">
        <v>1631</v>
      </c>
      <c r="L31" s="92">
        <v>1972</v>
      </c>
      <c r="M31" s="92">
        <v>953</v>
      </c>
      <c r="N31" s="93">
        <v>2512</v>
      </c>
      <c r="O31" s="162">
        <f t="shared" si="6"/>
        <v>29046</v>
      </c>
      <c r="T31" s="100"/>
    </row>
    <row r="32" spans="1:20" s="19" customFormat="1" ht="18" thickTop="1" thickBot="1" x14ac:dyDescent="0.35">
      <c r="A32" s="208" t="s">
        <v>56</v>
      </c>
      <c r="B32" s="142" t="s">
        <v>20</v>
      </c>
      <c r="C32" s="125">
        <v>119000</v>
      </c>
      <c r="D32" s="115">
        <v>190000</v>
      </c>
      <c r="E32" s="115">
        <v>234000</v>
      </c>
      <c r="F32" s="115">
        <v>181090</v>
      </c>
      <c r="G32" s="115">
        <v>133000</v>
      </c>
      <c r="H32" s="115">
        <v>355948</v>
      </c>
      <c r="I32" s="115">
        <v>162000</v>
      </c>
      <c r="J32" s="115">
        <v>219560</v>
      </c>
      <c r="K32" s="115">
        <v>261005</v>
      </c>
      <c r="L32" s="115">
        <v>343291</v>
      </c>
      <c r="M32" s="115">
        <v>150000</v>
      </c>
      <c r="N32" s="116">
        <v>276000</v>
      </c>
      <c r="O32" s="166">
        <f t="shared" si="6"/>
        <v>2624894</v>
      </c>
      <c r="T32" s="100"/>
    </row>
    <row r="33" spans="1:20" s="19" customFormat="1" ht="17.25" thickTop="1" x14ac:dyDescent="0.3">
      <c r="A33" s="206"/>
      <c r="B33" s="143" t="s">
        <v>54</v>
      </c>
      <c r="C33" s="118">
        <f t="shared" ref="C33:N33" si="9">C32/C34</f>
        <v>1383.7209302325582</v>
      </c>
      <c r="D33" s="118">
        <f t="shared" si="9"/>
        <v>1338.0281690140846</v>
      </c>
      <c r="E33" s="118">
        <f t="shared" si="9"/>
        <v>1314.6067415730338</v>
      </c>
      <c r="F33" s="118">
        <f t="shared" si="9"/>
        <v>1425.9055118110236</v>
      </c>
      <c r="G33" s="118">
        <f t="shared" si="9"/>
        <v>1511.3636363636363</v>
      </c>
      <c r="H33" s="118">
        <f t="shared" si="9"/>
        <v>1527.6738197424893</v>
      </c>
      <c r="I33" s="118">
        <f t="shared" si="9"/>
        <v>1588.2352941176471</v>
      </c>
      <c r="J33" s="118">
        <f t="shared" si="9"/>
        <v>1614.4117647058824</v>
      </c>
      <c r="K33" s="118">
        <f t="shared" si="9"/>
        <v>1508.6994219653179</v>
      </c>
      <c r="L33" s="118">
        <f t="shared" si="9"/>
        <v>2243.7320261437908</v>
      </c>
      <c r="M33" s="118">
        <f t="shared" si="9"/>
        <v>1485.1485148514851</v>
      </c>
      <c r="N33" s="155">
        <f t="shared" si="9"/>
        <v>1595.3757225433526</v>
      </c>
      <c r="O33" s="166">
        <f t="shared" si="6"/>
        <v>18536.901553064301</v>
      </c>
      <c r="T33" s="100"/>
    </row>
    <row r="34" spans="1:20" s="19" customFormat="1" x14ac:dyDescent="0.3">
      <c r="A34" s="206"/>
      <c r="B34" s="137" t="s">
        <v>19</v>
      </c>
      <c r="C34" s="126">
        <v>86</v>
      </c>
      <c r="D34" s="126">
        <v>142</v>
      </c>
      <c r="E34" s="126">
        <v>178</v>
      </c>
      <c r="F34" s="126">
        <v>127</v>
      </c>
      <c r="G34" s="126">
        <v>88</v>
      </c>
      <c r="H34" s="126">
        <v>233</v>
      </c>
      <c r="I34" s="126">
        <v>102</v>
      </c>
      <c r="J34" s="126">
        <v>136</v>
      </c>
      <c r="K34" s="126">
        <v>173</v>
      </c>
      <c r="L34" s="126">
        <v>153</v>
      </c>
      <c r="M34" s="126">
        <v>101</v>
      </c>
      <c r="N34" s="127">
        <v>173</v>
      </c>
      <c r="O34" s="167">
        <f t="shared" si="6"/>
        <v>1692</v>
      </c>
      <c r="T34" s="100"/>
    </row>
    <row r="35" spans="1:20" s="19" customFormat="1" ht="17.25" thickBot="1" x14ac:dyDescent="0.35">
      <c r="A35" s="207"/>
      <c r="B35" s="138" t="s">
        <v>32</v>
      </c>
      <c r="C35" s="128">
        <v>1816</v>
      </c>
      <c r="D35" s="123">
        <v>1775</v>
      </c>
      <c r="E35" s="123">
        <v>2718</v>
      </c>
      <c r="F35" s="123">
        <v>2545</v>
      </c>
      <c r="G35" s="123">
        <v>1955</v>
      </c>
      <c r="H35" s="123">
        <v>3251</v>
      </c>
      <c r="I35" s="123">
        <v>2380</v>
      </c>
      <c r="J35" s="123">
        <v>1764</v>
      </c>
      <c r="K35" s="123">
        <v>2796</v>
      </c>
      <c r="L35" s="123">
        <v>2328</v>
      </c>
      <c r="M35" s="123">
        <v>2195</v>
      </c>
      <c r="N35" s="124">
        <v>2414</v>
      </c>
      <c r="O35" s="168">
        <f>SUM(C35:N35)</f>
        <v>27937</v>
      </c>
      <c r="T35" s="100"/>
    </row>
    <row r="36" spans="1:20" ht="17.25" thickTop="1" x14ac:dyDescent="0.3">
      <c r="A36" s="202" t="s">
        <v>22</v>
      </c>
      <c r="B36" s="144" t="s">
        <v>20</v>
      </c>
      <c r="C36" s="129">
        <f>C4+C8+C12+C16+C20+C24+C28+C32</f>
        <v>1841787</v>
      </c>
      <c r="D36" s="130">
        <f t="shared" ref="D36:N36" si="10">D4+D8+D12+D16+D20+D24+D28+D32</f>
        <v>1613810</v>
      </c>
      <c r="E36" s="130">
        <f t="shared" si="10"/>
        <v>1811000</v>
      </c>
      <c r="F36" s="130">
        <f t="shared" si="10"/>
        <v>1954533</v>
      </c>
      <c r="G36" s="130">
        <f t="shared" si="10"/>
        <v>2078000</v>
      </c>
      <c r="H36" s="130">
        <f t="shared" si="10"/>
        <v>1879948</v>
      </c>
      <c r="I36" s="130">
        <f t="shared" si="10"/>
        <v>2157000</v>
      </c>
      <c r="J36" s="130">
        <f t="shared" si="10"/>
        <v>2030560</v>
      </c>
      <c r="K36" s="130">
        <f t="shared" si="10"/>
        <v>2111005</v>
      </c>
      <c r="L36" s="130">
        <f t="shared" si="10"/>
        <v>2377126</v>
      </c>
      <c r="M36" s="130">
        <f t="shared" si="10"/>
        <v>2145483</v>
      </c>
      <c r="N36" s="158">
        <f t="shared" si="10"/>
        <v>1696446</v>
      </c>
      <c r="O36" s="169">
        <f>SUM(C36:N36)</f>
        <v>23696698</v>
      </c>
      <c r="P36" s="133"/>
    </row>
    <row r="37" spans="1:20" x14ac:dyDescent="0.3">
      <c r="A37" s="203"/>
      <c r="B37" s="145" t="s">
        <v>19</v>
      </c>
      <c r="C37" s="131">
        <f>C6+C10+C14+C18+C22+C26+C30+C34</f>
        <v>1348</v>
      </c>
      <c r="D37" s="132">
        <f t="shared" ref="D37:N37" si="11">D6+D10+D14+D18+D22+D26+D30+D34</f>
        <v>1196</v>
      </c>
      <c r="E37" s="132">
        <f t="shared" si="11"/>
        <v>1326</v>
      </c>
      <c r="F37" s="132">
        <f t="shared" si="11"/>
        <v>1380</v>
      </c>
      <c r="G37" s="132">
        <f t="shared" si="11"/>
        <v>1400</v>
      </c>
      <c r="H37" s="132">
        <f t="shared" si="11"/>
        <v>1247</v>
      </c>
      <c r="I37" s="132">
        <f t="shared" si="11"/>
        <v>1454</v>
      </c>
      <c r="J37" s="132">
        <f t="shared" si="11"/>
        <v>1359</v>
      </c>
      <c r="K37" s="132">
        <f t="shared" si="11"/>
        <v>1304</v>
      </c>
      <c r="L37" s="132">
        <f t="shared" si="11"/>
        <v>1538</v>
      </c>
      <c r="M37" s="132">
        <f t="shared" si="11"/>
        <v>1465</v>
      </c>
      <c r="N37" s="159">
        <f t="shared" si="11"/>
        <v>1119</v>
      </c>
      <c r="O37" s="170">
        <f>SUM(C37:N37)</f>
        <v>16136</v>
      </c>
      <c r="P37" s="133"/>
    </row>
    <row r="38" spans="1:20" ht="17.25" thickBot="1" x14ac:dyDescent="0.35">
      <c r="A38" s="204"/>
      <c r="B38" s="146" t="s">
        <v>32</v>
      </c>
      <c r="C38" s="152">
        <f>C7+C11+C15+C19+C23+C27+C31+C35</f>
        <v>15132</v>
      </c>
      <c r="D38" s="153">
        <f t="shared" ref="D38:N38" si="12">D7+D11+D15+D19+D23+D27+D31+D35</f>
        <v>13932</v>
      </c>
      <c r="E38" s="153">
        <f t="shared" si="12"/>
        <v>15652</v>
      </c>
      <c r="F38" s="153">
        <f t="shared" si="12"/>
        <v>17804</v>
      </c>
      <c r="G38" s="153">
        <f t="shared" si="12"/>
        <v>17348</v>
      </c>
      <c r="H38" s="153">
        <f t="shared" si="12"/>
        <v>15786</v>
      </c>
      <c r="I38" s="153">
        <f t="shared" si="12"/>
        <v>18593</v>
      </c>
      <c r="J38" s="153">
        <f t="shared" si="12"/>
        <v>14978</v>
      </c>
      <c r="K38" s="153">
        <f t="shared" si="12"/>
        <v>18706</v>
      </c>
      <c r="L38" s="153">
        <f t="shared" si="12"/>
        <v>15892</v>
      </c>
      <c r="M38" s="153">
        <f t="shared" si="12"/>
        <v>16569</v>
      </c>
      <c r="N38" s="160">
        <f t="shared" si="12"/>
        <v>12772</v>
      </c>
      <c r="O38" s="171">
        <f>SUM(C38:N38)</f>
        <v>193164</v>
      </c>
      <c r="P38" s="133"/>
    </row>
    <row r="39" spans="1:20" x14ac:dyDescent="0.3">
      <c r="A39" s="100"/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11"/>
      <c r="P39" s="134"/>
    </row>
  </sheetData>
  <mergeCells count="9"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5" sqref="C5"/>
    </sheetView>
  </sheetViews>
  <sheetFormatPr defaultRowHeight="16.5" x14ac:dyDescent="0.3"/>
  <cols>
    <col min="1" max="1" width="11.2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16" ht="25.5" customHeight="1" thickBot="1" x14ac:dyDescent="0.35">
      <c r="A2" s="14" t="s">
        <v>61</v>
      </c>
      <c r="B2" s="14"/>
      <c r="C2" s="14"/>
      <c r="D2" s="14"/>
      <c r="E2" s="14"/>
      <c r="F2" s="14"/>
    </row>
    <row r="3" spans="1:16" ht="17.25" thickBot="1" x14ac:dyDescent="0.35">
      <c r="A3" s="147" t="s">
        <v>0</v>
      </c>
      <c r="B3" s="148" t="s">
        <v>21</v>
      </c>
      <c r="C3" s="149" t="s">
        <v>5</v>
      </c>
      <c r="D3" s="150" t="s">
        <v>6</v>
      </c>
      <c r="E3" s="150" t="s">
        <v>7</v>
      </c>
      <c r="F3" s="150" t="s">
        <v>8</v>
      </c>
      <c r="G3" s="150" t="s">
        <v>9</v>
      </c>
      <c r="H3" s="150" t="s">
        <v>10</v>
      </c>
      <c r="I3" s="150" t="s">
        <v>11</v>
      </c>
      <c r="J3" s="150" t="s">
        <v>12</v>
      </c>
      <c r="K3" s="150" t="s">
        <v>13</v>
      </c>
      <c r="L3" s="150" t="s">
        <v>14</v>
      </c>
      <c r="M3" s="150" t="s">
        <v>15</v>
      </c>
      <c r="N3" s="151" t="s">
        <v>16</v>
      </c>
      <c r="O3" s="147" t="s">
        <v>17</v>
      </c>
    </row>
    <row r="4" spans="1:16" x14ac:dyDescent="0.3">
      <c r="A4" s="205" t="s">
        <v>64</v>
      </c>
      <c r="B4" s="135" t="s">
        <v>20</v>
      </c>
      <c r="C4" s="174">
        <v>472000</v>
      </c>
      <c r="D4" s="175">
        <v>493000</v>
      </c>
      <c r="E4" s="175">
        <v>421000</v>
      </c>
      <c r="F4" s="175">
        <v>344000</v>
      </c>
      <c r="G4" s="175">
        <v>373000</v>
      </c>
      <c r="H4" s="175">
        <v>270000</v>
      </c>
      <c r="I4" s="175">
        <v>496000</v>
      </c>
      <c r="J4" s="175">
        <v>326000</v>
      </c>
      <c r="K4" s="175">
        <v>313000</v>
      </c>
      <c r="L4" s="175">
        <v>391000</v>
      </c>
      <c r="M4" s="175">
        <v>359000</v>
      </c>
      <c r="N4" s="176"/>
      <c r="O4" s="177">
        <f t="shared" ref="O4:O34" si="0">SUM(C4:N4)</f>
        <v>4258000</v>
      </c>
    </row>
    <row r="5" spans="1:16" x14ac:dyDescent="0.3">
      <c r="A5" s="206"/>
      <c r="B5" s="136" t="s">
        <v>18</v>
      </c>
      <c r="C5" s="174">
        <f t="shared" ref="C5:N5" si="1">C4/C6</f>
        <v>1589.2255892255891</v>
      </c>
      <c r="D5" s="174">
        <f t="shared" si="1"/>
        <v>1611.1111111111111</v>
      </c>
      <c r="E5" s="174">
        <f t="shared" si="1"/>
        <v>1570.8955223880596</v>
      </c>
      <c r="F5" s="174">
        <f t="shared" si="1"/>
        <v>1457.6271186440679</v>
      </c>
      <c r="G5" s="174">
        <f t="shared" si="1"/>
        <v>1341.7266187050359</v>
      </c>
      <c r="H5" s="174">
        <f t="shared" si="1"/>
        <v>1377.5510204081634</v>
      </c>
      <c r="I5" s="174">
        <f>I4/I6</f>
        <v>1397.1830985915492</v>
      </c>
      <c r="J5" s="174">
        <f t="shared" si="1"/>
        <v>1417.391304347826</v>
      </c>
      <c r="K5" s="174">
        <f t="shared" si="1"/>
        <v>1409.9099099099099</v>
      </c>
      <c r="L5" s="174">
        <f t="shared" si="1"/>
        <v>1396.4285714285713</v>
      </c>
      <c r="M5" s="174">
        <f t="shared" si="1"/>
        <v>1375.478927203065</v>
      </c>
      <c r="N5" s="178" t="e">
        <f t="shared" si="1"/>
        <v>#DIV/0!</v>
      </c>
      <c r="O5" s="177" t="e">
        <f t="shared" si="0"/>
        <v>#DIV/0!</v>
      </c>
    </row>
    <row r="6" spans="1:16" x14ac:dyDescent="0.3">
      <c r="A6" s="206"/>
      <c r="B6" s="137" t="s">
        <v>19</v>
      </c>
      <c r="C6" s="179">
        <v>297</v>
      </c>
      <c r="D6" s="179">
        <v>306</v>
      </c>
      <c r="E6" s="179">
        <v>268</v>
      </c>
      <c r="F6" s="179">
        <v>236</v>
      </c>
      <c r="G6" s="179">
        <v>278</v>
      </c>
      <c r="H6" s="179">
        <v>196</v>
      </c>
      <c r="I6" s="179">
        <v>355</v>
      </c>
      <c r="J6" s="179">
        <v>230</v>
      </c>
      <c r="K6" s="179">
        <v>222</v>
      </c>
      <c r="L6" s="179">
        <v>280</v>
      </c>
      <c r="M6" s="179">
        <v>261</v>
      </c>
      <c r="N6" s="180"/>
      <c r="O6" s="177">
        <f t="shared" si="0"/>
        <v>2929</v>
      </c>
    </row>
    <row r="7" spans="1:16" s="19" customFormat="1" ht="17.25" thickBot="1" x14ac:dyDescent="0.35">
      <c r="A7" s="207"/>
      <c r="B7" s="173" t="s">
        <v>32</v>
      </c>
      <c r="C7" s="181">
        <v>2054</v>
      </c>
      <c r="D7" s="182">
        <v>2271</v>
      </c>
      <c r="E7" s="182">
        <v>1941</v>
      </c>
      <c r="F7" s="182">
        <v>1326</v>
      </c>
      <c r="G7" s="182">
        <v>1582</v>
      </c>
      <c r="H7" s="182">
        <v>1464</v>
      </c>
      <c r="I7" s="182">
        <v>2190</v>
      </c>
      <c r="J7" s="182">
        <v>1342</v>
      </c>
      <c r="K7" s="182">
        <v>1564</v>
      </c>
      <c r="L7" s="182">
        <v>1816</v>
      </c>
      <c r="M7" s="182">
        <v>1879</v>
      </c>
      <c r="N7" s="183"/>
      <c r="O7" s="184">
        <f t="shared" si="0"/>
        <v>19429</v>
      </c>
    </row>
    <row r="8" spans="1:16" ht="18" hidden="1" thickTop="1" thickBot="1" x14ac:dyDescent="0.35">
      <c r="A8" s="208" t="s">
        <v>46</v>
      </c>
      <c r="B8" s="135" t="s">
        <v>20</v>
      </c>
      <c r="C8" s="114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6"/>
      <c r="O8" s="163">
        <f t="shared" si="0"/>
        <v>0</v>
      </c>
    </row>
    <row r="9" spans="1:16" ht="17.25" hidden="1" thickTop="1" x14ac:dyDescent="0.3">
      <c r="A9" s="206"/>
      <c r="B9" s="136" t="s">
        <v>18</v>
      </c>
      <c r="C9" s="117" t="e">
        <f t="shared" ref="C9:N9" si="2">C8/C10</f>
        <v>#DIV/0!</v>
      </c>
      <c r="D9" s="118" t="e">
        <f t="shared" si="2"/>
        <v>#DIV/0!</v>
      </c>
      <c r="E9" s="118" t="e">
        <f t="shared" si="2"/>
        <v>#DIV/0!</v>
      </c>
      <c r="F9" s="118" t="e">
        <f t="shared" si="2"/>
        <v>#DIV/0!</v>
      </c>
      <c r="G9" s="118" t="e">
        <f t="shared" si="2"/>
        <v>#DIV/0!</v>
      </c>
      <c r="H9" s="118" t="e">
        <f t="shared" si="2"/>
        <v>#DIV/0!</v>
      </c>
      <c r="I9" s="118" t="e">
        <f t="shared" si="2"/>
        <v>#DIV/0!</v>
      </c>
      <c r="J9" s="118" t="e">
        <f t="shared" si="2"/>
        <v>#DIV/0!</v>
      </c>
      <c r="K9" s="118" t="e">
        <f t="shared" si="2"/>
        <v>#DIV/0!</v>
      </c>
      <c r="L9" s="118" t="e">
        <f t="shared" si="2"/>
        <v>#DIV/0!</v>
      </c>
      <c r="M9" s="118" t="e">
        <f t="shared" si="2"/>
        <v>#DIV/0!</v>
      </c>
      <c r="N9" s="155" t="e">
        <f t="shared" si="2"/>
        <v>#DIV/0!</v>
      </c>
      <c r="O9" s="163" t="e">
        <f t="shared" si="0"/>
        <v>#DIV/0!</v>
      </c>
    </row>
    <row r="10" spans="1:16" hidden="1" x14ac:dyDescent="0.3">
      <c r="A10" s="206"/>
      <c r="B10" s="137" t="s">
        <v>19</v>
      </c>
      <c r="C10" s="119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1"/>
      <c r="O10" s="164">
        <f t="shared" si="0"/>
        <v>0</v>
      </c>
      <c r="P10" s="19"/>
    </row>
    <row r="11" spans="1:16" s="19" customFormat="1" ht="17.25" hidden="1" thickBot="1" x14ac:dyDescent="0.35">
      <c r="A11" s="207"/>
      <c r="B11" s="138" t="s">
        <v>32</v>
      </c>
      <c r="C11" s="122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4"/>
      <c r="O11" s="165">
        <f t="shared" si="0"/>
        <v>0</v>
      </c>
      <c r="P11"/>
    </row>
    <row r="12" spans="1:16" ht="17.25" thickTop="1" x14ac:dyDescent="0.3">
      <c r="A12" s="209" t="s">
        <v>59</v>
      </c>
      <c r="B12" s="139" t="s">
        <v>20</v>
      </c>
      <c r="C12" s="86">
        <v>347000</v>
      </c>
      <c r="D12" s="87">
        <v>243000</v>
      </c>
      <c r="E12" s="87">
        <v>157000</v>
      </c>
      <c r="F12" s="87">
        <v>185000</v>
      </c>
      <c r="G12" s="87">
        <v>214000</v>
      </c>
      <c r="H12" s="87">
        <v>324000</v>
      </c>
      <c r="I12" s="87">
        <v>305000</v>
      </c>
      <c r="J12" s="87">
        <v>219000</v>
      </c>
      <c r="K12" s="87">
        <v>302000</v>
      </c>
      <c r="L12" s="87">
        <v>181000</v>
      </c>
      <c r="M12" s="87">
        <v>254000</v>
      </c>
      <c r="N12" s="88"/>
      <c r="O12" s="161">
        <f t="shared" si="0"/>
        <v>2731000</v>
      </c>
    </row>
    <row r="13" spans="1:16" x14ac:dyDescent="0.3">
      <c r="A13" s="210"/>
      <c r="B13" s="140" t="s">
        <v>18</v>
      </c>
      <c r="C13" s="86">
        <f t="shared" ref="C13:N13" si="3">C12/C14</f>
        <v>1393.5742971887551</v>
      </c>
      <c r="D13" s="86">
        <f t="shared" si="3"/>
        <v>1813.4328358208954</v>
      </c>
      <c r="E13" s="86">
        <f t="shared" si="3"/>
        <v>1319.327731092437</v>
      </c>
      <c r="F13" s="86">
        <f t="shared" si="3"/>
        <v>1225.1655629139073</v>
      </c>
      <c r="G13" s="86">
        <f t="shared" si="3"/>
        <v>1097.4358974358975</v>
      </c>
      <c r="H13" s="86">
        <f t="shared" si="3"/>
        <v>1182.4817518248176</v>
      </c>
      <c r="I13" s="86">
        <f t="shared" si="3"/>
        <v>1186.7704280155642</v>
      </c>
      <c r="J13" s="86">
        <f t="shared" si="3"/>
        <v>1209.9447513812154</v>
      </c>
      <c r="K13" s="86">
        <f t="shared" si="3"/>
        <v>1175.0972762645915</v>
      </c>
      <c r="L13" s="86">
        <f t="shared" si="3"/>
        <v>1167.741935483871</v>
      </c>
      <c r="M13" s="86">
        <f t="shared" si="3"/>
        <v>1165.1376146788991</v>
      </c>
      <c r="N13" s="154" t="e">
        <f t="shared" si="3"/>
        <v>#DIV/0!</v>
      </c>
      <c r="O13" s="161" t="e">
        <f t="shared" si="0"/>
        <v>#DIV/0!</v>
      </c>
    </row>
    <row r="14" spans="1:16" x14ac:dyDescent="0.3">
      <c r="A14" s="210"/>
      <c r="B14" s="141" t="s">
        <v>19</v>
      </c>
      <c r="C14" s="89">
        <v>249</v>
      </c>
      <c r="D14" s="89">
        <v>134</v>
      </c>
      <c r="E14" s="89">
        <v>119</v>
      </c>
      <c r="F14" s="89">
        <v>151</v>
      </c>
      <c r="G14" s="89">
        <v>195</v>
      </c>
      <c r="H14" s="89">
        <v>274</v>
      </c>
      <c r="I14" s="89">
        <v>257</v>
      </c>
      <c r="J14" s="89">
        <v>181</v>
      </c>
      <c r="K14" s="89">
        <v>257</v>
      </c>
      <c r="L14" s="89">
        <v>155</v>
      </c>
      <c r="M14" s="89">
        <v>218</v>
      </c>
      <c r="N14" s="90"/>
      <c r="O14" s="161">
        <f t="shared" si="0"/>
        <v>2190</v>
      </c>
    </row>
    <row r="15" spans="1:16" s="19" customFormat="1" ht="17.25" thickBot="1" x14ac:dyDescent="0.35">
      <c r="A15" s="211"/>
      <c r="B15" s="141" t="s">
        <v>32</v>
      </c>
      <c r="C15" s="89">
        <v>2927</v>
      </c>
      <c r="D15" s="112">
        <v>1782</v>
      </c>
      <c r="E15" s="112">
        <v>1410</v>
      </c>
      <c r="F15" s="112">
        <v>2092</v>
      </c>
      <c r="G15" s="112">
        <v>2296</v>
      </c>
      <c r="H15" s="112">
        <v>2358</v>
      </c>
      <c r="I15" s="112">
        <v>3260</v>
      </c>
      <c r="J15" s="112">
        <v>1904</v>
      </c>
      <c r="K15" s="172">
        <v>2914</v>
      </c>
      <c r="L15" s="112">
        <v>1956</v>
      </c>
      <c r="M15" s="112">
        <v>2087</v>
      </c>
      <c r="N15" s="156"/>
      <c r="O15" s="162">
        <f t="shared" si="0"/>
        <v>24986</v>
      </c>
    </row>
    <row r="16" spans="1:16" ht="18" thickTop="1" thickBot="1" x14ac:dyDescent="0.35">
      <c r="A16" s="208" t="s">
        <v>55</v>
      </c>
      <c r="B16" s="142" t="s">
        <v>20</v>
      </c>
      <c r="C16" s="125">
        <v>70000</v>
      </c>
      <c r="D16" s="115">
        <v>78000</v>
      </c>
      <c r="E16" s="115"/>
      <c r="F16" s="115">
        <v>34000</v>
      </c>
      <c r="G16" s="115">
        <v>94373</v>
      </c>
      <c r="H16" s="115">
        <v>98226</v>
      </c>
      <c r="I16" s="115">
        <v>215238</v>
      </c>
      <c r="J16" s="115">
        <v>118760</v>
      </c>
      <c r="K16" s="115">
        <v>133000</v>
      </c>
      <c r="L16" s="115">
        <v>147000</v>
      </c>
      <c r="M16" s="115">
        <v>92000</v>
      </c>
      <c r="N16" s="116"/>
      <c r="O16" s="166">
        <f t="shared" si="0"/>
        <v>1080597</v>
      </c>
    </row>
    <row r="17" spans="1:20" ht="17.25" thickTop="1" x14ac:dyDescent="0.3">
      <c r="A17" s="206"/>
      <c r="B17" s="136" t="s">
        <v>18</v>
      </c>
      <c r="C17" s="118">
        <f t="shared" ref="C17:N17" si="4">C16/C18</f>
        <v>1555.5555555555557</v>
      </c>
      <c r="D17" s="118">
        <f t="shared" si="4"/>
        <v>1560</v>
      </c>
      <c r="E17" s="118" t="e">
        <f t="shared" si="4"/>
        <v>#DIV/0!</v>
      </c>
      <c r="F17" s="118">
        <f t="shared" si="4"/>
        <v>1416.6666666666667</v>
      </c>
      <c r="G17" s="118">
        <f t="shared" si="4"/>
        <v>1258.3066666666666</v>
      </c>
      <c r="H17" s="118">
        <f t="shared" si="4"/>
        <v>1259.3076923076924</v>
      </c>
      <c r="I17" s="118">
        <f t="shared" si="4"/>
        <v>1406.7843137254902</v>
      </c>
      <c r="J17" s="118">
        <f t="shared" si="4"/>
        <v>1334.3820224719102</v>
      </c>
      <c r="K17" s="118">
        <f t="shared" si="4"/>
        <v>1330</v>
      </c>
      <c r="L17" s="118">
        <f t="shared" si="4"/>
        <v>1400</v>
      </c>
      <c r="M17" s="118">
        <f t="shared" si="4"/>
        <v>1260.2739726027398</v>
      </c>
      <c r="N17" s="155" t="e">
        <f t="shared" si="4"/>
        <v>#DIV/0!</v>
      </c>
      <c r="O17" s="166" t="e">
        <f t="shared" si="0"/>
        <v>#DIV/0!</v>
      </c>
    </row>
    <row r="18" spans="1:20" x14ac:dyDescent="0.3">
      <c r="A18" s="206"/>
      <c r="B18" s="137" t="s">
        <v>19</v>
      </c>
      <c r="C18" s="126">
        <v>45</v>
      </c>
      <c r="D18" s="126">
        <v>50</v>
      </c>
      <c r="E18" s="126"/>
      <c r="F18" s="126">
        <v>24</v>
      </c>
      <c r="G18" s="126">
        <v>75</v>
      </c>
      <c r="H18" s="126">
        <v>78</v>
      </c>
      <c r="I18" s="126">
        <v>153</v>
      </c>
      <c r="J18" s="126">
        <v>89</v>
      </c>
      <c r="K18" s="126">
        <v>100</v>
      </c>
      <c r="L18" s="126">
        <v>105</v>
      </c>
      <c r="M18" s="126">
        <v>73</v>
      </c>
      <c r="N18" s="127"/>
      <c r="O18" s="167">
        <f t="shared" si="0"/>
        <v>792</v>
      </c>
    </row>
    <row r="19" spans="1:20" s="19" customFormat="1" ht="17.25" thickBot="1" x14ac:dyDescent="0.35">
      <c r="A19" s="207"/>
      <c r="B19" s="138" t="s">
        <v>32</v>
      </c>
      <c r="C19" s="128">
        <v>911</v>
      </c>
      <c r="D19" s="123">
        <v>557</v>
      </c>
      <c r="E19" s="123">
        <v>64</v>
      </c>
      <c r="F19" s="123">
        <v>312</v>
      </c>
      <c r="G19" s="123">
        <v>863</v>
      </c>
      <c r="H19" s="123">
        <v>1163</v>
      </c>
      <c r="I19" s="123">
        <v>2257</v>
      </c>
      <c r="J19" s="123">
        <v>393</v>
      </c>
      <c r="K19" s="123">
        <v>1255</v>
      </c>
      <c r="L19" s="123">
        <v>1816</v>
      </c>
      <c r="M19" s="123">
        <v>786</v>
      </c>
      <c r="N19" s="124"/>
      <c r="O19" s="168">
        <f t="shared" si="0"/>
        <v>10377</v>
      </c>
      <c r="T19" s="100"/>
    </row>
    <row r="20" spans="1:20" s="19" customFormat="1" ht="17.25" thickTop="1" x14ac:dyDescent="0.3">
      <c r="A20" s="208" t="s">
        <v>60</v>
      </c>
      <c r="B20" s="135" t="s">
        <v>20</v>
      </c>
      <c r="C20" s="86">
        <v>102000</v>
      </c>
      <c r="D20" s="87">
        <v>86000</v>
      </c>
      <c r="E20" s="87"/>
      <c r="F20" s="87">
        <v>76000</v>
      </c>
      <c r="G20" s="87">
        <v>67000</v>
      </c>
      <c r="H20" s="87">
        <v>51000</v>
      </c>
      <c r="I20" s="87">
        <v>59000</v>
      </c>
      <c r="J20" s="87">
        <v>83000</v>
      </c>
      <c r="K20" s="87">
        <v>85000</v>
      </c>
      <c r="L20" s="87"/>
      <c r="M20" s="87">
        <v>125000</v>
      </c>
      <c r="N20" s="88"/>
      <c r="O20" s="161">
        <f t="shared" si="0"/>
        <v>734000</v>
      </c>
      <c r="T20" s="100"/>
    </row>
    <row r="21" spans="1:20" s="19" customFormat="1" x14ac:dyDescent="0.3">
      <c r="A21" s="206"/>
      <c r="B21" s="143" t="s">
        <v>54</v>
      </c>
      <c r="C21" s="86">
        <f t="shared" ref="C21:N21" si="5">C20/C22</f>
        <v>1436.6197183098591</v>
      </c>
      <c r="D21" s="86">
        <f t="shared" si="5"/>
        <v>1323.0769230769231</v>
      </c>
      <c r="E21" s="86" t="e">
        <f t="shared" si="5"/>
        <v>#DIV/0!</v>
      </c>
      <c r="F21" s="86">
        <f t="shared" si="5"/>
        <v>1085.7142857142858</v>
      </c>
      <c r="G21" s="86">
        <f t="shared" si="5"/>
        <v>1135.593220338983</v>
      </c>
      <c r="H21" s="86">
        <f t="shared" si="5"/>
        <v>1062.5</v>
      </c>
      <c r="I21" s="86">
        <f t="shared" si="5"/>
        <v>1113.2075471698113</v>
      </c>
      <c r="J21" s="86">
        <f t="shared" si="5"/>
        <v>1106.6666666666667</v>
      </c>
      <c r="K21" s="86">
        <f t="shared" si="5"/>
        <v>1197.1830985915492</v>
      </c>
      <c r="L21" s="86" t="e">
        <f t="shared" si="5"/>
        <v>#DIV/0!</v>
      </c>
      <c r="M21" s="86">
        <f t="shared" si="5"/>
        <v>1050.420168067227</v>
      </c>
      <c r="N21" s="154" t="e">
        <f t="shared" si="5"/>
        <v>#DIV/0!</v>
      </c>
      <c r="O21" s="161" t="e">
        <f t="shared" si="0"/>
        <v>#DIV/0!</v>
      </c>
      <c r="T21" s="100"/>
    </row>
    <row r="22" spans="1:20" s="19" customFormat="1" x14ac:dyDescent="0.3">
      <c r="A22" s="206"/>
      <c r="B22" s="137" t="s">
        <v>19</v>
      </c>
      <c r="C22" s="98">
        <v>71</v>
      </c>
      <c r="D22" s="98">
        <v>65</v>
      </c>
      <c r="E22" s="98"/>
      <c r="F22" s="98">
        <v>70</v>
      </c>
      <c r="G22" s="98">
        <v>59</v>
      </c>
      <c r="H22" s="98">
        <v>48</v>
      </c>
      <c r="I22" s="98">
        <v>53</v>
      </c>
      <c r="J22" s="98">
        <v>75</v>
      </c>
      <c r="K22" s="98">
        <v>71</v>
      </c>
      <c r="L22" s="98"/>
      <c r="M22" s="98">
        <v>119</v>
      </c>
      <c r="N22" s="99"/>
      <c r="O22" s="161">
        <f t="shared" si="0"/>
        <v>631</v>
      </c>
      <c r="T22" s="100"/>
    </row>
    <row r="23" spans="1:20" s="19" customFormat="1" ht="17.25" thickBot="1" x14ac:dyDescent="0.35">
      <c r="A23" s="207"/>
      <c r="B23" s="138" t="s">
        <v>32</v>
      </c>
      <c r="C23" s="91">
        <v>543</v>
      </c>
      <c r="D23" s="92">
        <v>607</v>
      </c>
      <c r="E23" s="92">
        <v>22</v>
      </c>
      <c r="F23" s="92">
        <v>831</v>
      </c>
      <c r="G23" s="92">
        <v>402</v>
      </c>
      <c r="H23" s="92">
        <v>592</v>
      </c>
      <c r="I23" s="92">
        <v>880</v>
      </c>
      <c r="J23" s="92">
        <v>621</v>
      </c>
      <c r="K23" s="92">
        <v>365</v>
      </c>
      <c r="L23" s="92">
        <v>3</v>
      </c>
      <c r="M23" s="92">
        <v>733</v>
      </c>
      <c r="N23" s="93"/>
      <c r="O23" s="162">
        <f t="shared" si="0"/>
        <v>5599</v>
      </c>
      <c r="T23" s="100"/>
    </row>
    <row r="24" spans="1:20" s="19" customFormat="1" ht="18" thickTop="1" thickBot="1" x14ac:dyDescent="0.35">
      <c r="A24" s="208" t="s">
        <v>58</v>
      </c>
      <c r="B24" s="142" t="s">
        <v>20</v>
      </c>
      <c r="C24" s="125">
        <v>204000</v>
      </c>
      <c r="D24" s="115">
        <v>291000</v>
      </c>
      <c r="E24" s="115">
        <v>144000</v>
      </c>
      <c r="F24" s="115">
        <v>142182</v>
      </c>
      <c r="G24" s="115">
        <v>201000</v>
      </c>
      <c r="H24" s="115">
        <v>211963</v>
      </c>
      <c r="I24" s="115">
        <v>275329</v>
      </c>
      <c r="J24" s="115">
        <v>114720</v>
      </c>
      <c r="K24" s="115">
        <v>164000</v>
      </c>
      <c r="L24" s="115">
        <v>86000</v>
      </c>
      <c r="M24" s="115">
        <v>110000</v>
      </c>
      <c r="N24" s="116"/>
      <c r="O24" s="166">
        <f t="shared" si="0"/>
        <v>1944194</v>
      </c>
      <c r="T24" s="100"/>
    </row>
    <row r="25" spans="1:20" s="19" customFormat="1" ht="17.25" thickTop="1" x14ac:dyDescent="0.3">
      <c r="A25" s="206"/>
      <c r="B25" s="143" t="s">
        <v>54</v>
      </c>
      <c r="C25" s="118">
        <f t="shared" ref="C25:N25" si="6">C24/C26</f>
        <v>1632</v>
      </c>
      <c r="D25" s="118">
        <f t="shared" si="6"/>
        <v>1607.7348066298343</v>
      </c>
      <c r="E25" s="118">
        <f t="shared" si="6"/>
        <v>1515.7894736842106</v>
      </c>
      <c r="F25" s="118">
        <f t="shared" si="6"/>
        <v>1236.3652173913044</v>
      </c>
      <c r="G25" s="118">
        <f t="shared" si="6"/>
        <v>1248.4472049689441</v>
      </c>
      <c r="H25" s="118">
        <f t="shared" si="6"/>
        <v>1261.6845238095239</v>
      </c>
      <c r="I25" s="118">
        <f t="shared" si="6"/>
        <v>1521.1546961325967</v>
      </c>
      <c r="J25" s="118">
        <f t="shared" si="6"/>
        <v>1303.6363636363637</v>
      </c>
      <c r="K25" s="118">
        <f t="shared" si="6"/>
        <v>1291.3385826771653</v>
      </c>
      <c r="L25" s="118">
        <f t="shared" si="6"/>
        <v>1303.030303030303</v>
      </c>
      <c r="M25" s="118">
        <f t="shared" si="6"/>
        <v>1279.0697674418604</v>
      </c>
      <c r="N25" s="155" t="e">
        <f t="shared" si="6"/>
        <v>#DIV/0!</v>
      </c>
      <c r="O25" s="166" t="e">
        <f t="shared" si="0"/>
        <v>#DIV/0!</v>
      </c>
      <c r="T25" s="100"/>
    </row>
    <row r="26" spans="1:20" s="19" customFormat="1" x14ac:dyDescent="0.3">
      <c r="A26" s="206"/>
      <c r="B26" s="137" t="s">
        <v>19</v>
      </c>
      <c r="C26" s="126">
        <v>125</v>
      </c>
      <c r="D26" s="126">
        <v>181</v>
      </c>
      <c r="E26" s="126">
        <v>95</v>
      </c>
      <c r="F26" s="126">
        <v>115</v>
      </c>
      <c r="G26" s="126">
        <v>161</v>
      </c>
      <c r="H26" s="126">
        <v>168</v>
      </c>
      <c r="I26" s="126">
        <v>181</v>
      </c>
      <c r="J26" s="126">
        <v>88</v>
      </c>
      <c r="K26" s="126">
        <v>127</v>
      </c>
      <c r="L26" s="126">
        <v>66</v>
      </c>
      <c r="M26" s="126">
        <v>86</v>
      </c>
      <c r="N26" s="127"/>
      <c r="O26" s="167">
        <f t="shared" si="0"/>
        <v>1393</v>
      </c>
      <c r="S26" s="19" t="s">
        <v>63</v>
      </c>
      <c r="T26" s="100"/>
    </row>
    <row r="27" spans="1:20" s="19" customFormat="1" ht="17.25" thickBot="1" x14ac:dyDescent="0.35">
      <c r="A27" s="207"/>
      <c r="B27" s="138" t="s">
        <v>32</v>
      </c>
      <c r="C27" s="128">
        <v>2242</v>
      </c>
      <c r="D27" s="123">
        <v>3166</v>
      </c>
      <c r="E27" s="123">
        <v>1454</v>
      </c>
      <c r="F27" s="123">
        <v>2112</v>
      </c>
      <c r="G27" s="123">
        <v>1983</v>
      </c>
      <c r="H27" s="123">
        <v>2975</v>
      </c>
      <c r="I27" s="123">
        <v>3292</v>
      </c>
      <c r="J27" s="123">
        <v>1933</v>
      </c>
      <c r="K27" s="123">
        <v>1524</v>
      </c>
      <c r="L27" s="123">
        <v>2316</v>
      </c>
      <c r="M27" s="123">
        <v>2203</v>
      </c>
      <c r="N27" s="124"/>
      <c r="O27" s="168">
        <f t="shared" si="0"/>
        <v>25200</v>
      </c>
      <c r="T27" s="100"/>
    </row>
    <row r="28" spans="1:20" s="19" customFormat="1" ht="17.25" thickTop="1" x14ac:dyDescent="0.3">
      <c r="A28" s="208" t="s">
        <v>57</v>
      </c>
      <c r="B28" s="142" t="s">
        <v>20</v>
      </c>
      <c r="C28" s="95">
        <v>201000</v>
      </c>
      <c r="D28" s="96">
        <v>144000</v>
      </c>
      <c r="E28" s="96">
        <v>267485</v>
      </c>
      <c r="F28" s="96">
        <v>190000</v>
      </c>
      <c r="G28" s="96">
        <v>144000</v>
      </c>
      <c r="H28" s="96">
        <v>182540</v>
      </c>
      <c r="I28" s="96">
        <v>270000</v>
      </c>
      <c r="J28" s="96">
        <v>167000</v>
      </c>
      <c r="K28" s="96">
        <v>275000</v>
      </c>
      <c r="L28" s="96">
        <v>53000</v>
      </c>
      <c r="M28" s="96">
        <v>164074</v>
      </c>
      <c r="N28" s="157"/>
      <c r="O28" s="161">
        <f t="shared" si="0"/>
        <v>2058099</v>
      </c>
      <c r="T28" s="100"/>
    </row>
    <row r="29" spans="1:20" s="19" customFormat="1" x14ac:dyDescent="0.3">
      <c r="A29" s="206"/>
      <c r="B29" s="143" t="s">
        <v>54</v>
      </c>
      <c r="C29" s="86">
        <f t="shared" ref="C29:N29" si="7">C28/C30</f>
        <v>1570.3125</v>
      </c>
      <c r="D29" s="86">
        <f t="shared" si="7"/>
        <v>1515.7894736842106</v>
      </c>
      <c r="E29" s="86">
        <f t="shared" si="7"/>
        <v>1502.7247191011236</v>
      </c>
      <c r="F29" s="86">
        <f t="shared" si="7"/>
        <v>1225.8064516129032</v>
      </c>
      <c r="G29" s="86">
        <f t="shared" si="7"/>
        <v>1190.0826446280992</v>
      </c>
      <c r="H29" s="86">
        <f t="shared" si="7"/>
        <v>1233.3783783783783</v>
      </c>
      <c r="I29" s="86">
        <f t="shared" si="7"/>
        <v>1350</v>
      </c>
      <c r="J29" s="86">
        <f t="shared" si="7"/>
        <v>1336</v>
      </c>
      <c r="K29" s="86">
        <f t="shared" si="7"/>
        <v>1297.1698113207547</v>
      </c>
      <c r="L29" s="86">
        <f t="shared" si="7"/>
        <v>1394.7368421052631</v>
      </c>
      <c r="M29" s="86">
        <f t="shared" si="7"/>
        <v>1262.1076923076923</v>
      </c>
      <c r="N29" s="154" t="e">
        <f t="shared" si="7"/>
        <v>#DIV/0!</v>
      </c>
      <c r="O29" s="161" t="e">
        <f t="shared" si="0"/>
        <v>#DIV/0!</v>
      </c>
      <c r="T29" s="100"/>
    </row>
    <row r="30" spans="1:20" s="19" customFormat="1" x14ac:dyDescent="0.3">
      <c r="A30" s="206"/>
      <c r="B30" s="137" t="s">
        <v>19</v>
      </c>
      <c r="C30" s="98">
        <v>128</v>
      </c>
      <c r="D30" s="98">
        <v>95</v>
      </c>
      <c r="E30" s="98">
        <v>178</v>
      </c>
      <c r="F30" s="98">
        <v>155</v>
      </c>
      <c r="G30" s="98">
        <v>121</v>
      </c>
      <c r="H30" s="98">
        <v>148</v>
      </c>
      <c r="I30" s="98">
        <v>200</v>
      </c>
      <c r="J30" s="98">
        <v>125</v>
      </c>
      <c r="K30" s="98">
        <v>212</v>
      </c>
      <c r="L30" s="98">
        <v>38</v>
      </c>
      <c r="M30" s="98">
        <v>130</v>
      </c>
      <c r="N30" s="99"/>
      <c r="O30" s="161">
        <f t="shared" si="0"/>
        <v>1530</v>
      </c>
      <c r="T30" s="100"/>
    </row>
    <row r="31" spans="1:20" s="19" customFormat="1" ht="17.25" thickBot="1" x14ac:dyDescent="0.35">
      <c r="A31" s="207"/>
      <c r="B31" s="138" t="s">
        <v>32</v>
      </c>
      <c r="C31" s="91">
        <v>1994</v>
      </c>
      <c r="D31" s="92">
        <v>1814</v>
      </c>
      <c r="E31" s="92">
        <v>2545</v>
      </c>
      <c r="F31" s="92">
        <v>2256</v>
      </c>
      <c r="G31" s="92">
        <v>2374</v>
      </c>
      <c r="H31" s="92">
        <v>2564</v>
      </c>
      <c r="I31" s="92">
        <v>2830</v>
      </c>
      <c r="J31" s="92">
        <v>2507</v>
      </c>
      <c r="K31" s="92">
        <v>3285</v>
      </c>
      <c r="L31" s="92">
        <v>257</v>
      </c>
      <c r="M31" s="92">
        <v>2006</v>
      </c>
      <c r="N31" s="93"/>
      <c r="O31" s="162">
        <f t="shared" si="0"/>
        <v>24432</v>
      </c>
      <c r="T31" s="100"/>
    </row>
    <row r="32" spans="1:20" s="19" customFormat="1" ht="18" thickTop="1" thickBot="1" x14ac:dyDescent="0.35">
      <c r="A32" s="208" t="s">
        <v>56</v>
      </c>
      <c r="B32" s="142" t="s">
        <v>20</v>
      </c>
      <c r="C32" s="125">
        <v>299000</v>
      </c>
      <c r="D32" s="115">
        <v>83000</v>
      </c>
      <c r="E32" s="115">
        <v>150000</v>
      </c>
      <c r="F32" s="115">
        <v>238054</v>
      </c>
      <c r="G32" s="115">
        <v>212373</v>
      </c>
      <c r="H32" s="115">
        <v>282000</v>
      </c>
      <c r="I32" s="115">
        <v>277000</v>
      </c>
      <c r="J32" s="115">
        <v>226000</v>
      </c>
      <c r="K32" s="115">
        <v>187000</v>
      </c>
      <c r="L32" s="115">
        <v>291000</v>
      </c>
      <c r="M32" s="115">
        <v>239074</v>
      </c>
      <c r="N32" s="116"/>
      <c r="O32" s="166">
        <f t="shared" si="0"/>
        <v>2484501</v>
      </c>
      <c r="T32" s="100"/>
    </row>
    <row r="33" spans="1:20" s="19" customFormat="1" ht="17.25" thickTop="1" x14ac:dyDescent="0.3">
      <c r="A33" s="206"/>
      <c r="B33" s="143" t="s">
        <v>54</v>
      </c>
      <c r="C33" s="118">
        <f t="shared" ref="C33:N33" si="8">C32/C34</f>
        <v>1590.4255319148936</v>
      </c>
      <c r="D33" s="118">
        <f t="shared" si="8"/>
        <v>1509.090909090909</v>
      </c>
      <c r="E33" s="118">
        <f t="shared" si="8"/>
        <v>1485.1485148514851</v>
      </c>
      <c r="F33" s="118">
        <f t="shared" si="8"/>
        <v>1266.2446808510638</v>
      </c>
      <c r="G33" s="118">
        <f t="shared" si="8"/>
        <v>1199.8474576271187</v>
      </c>
      <c r="H33" s="118">
        <f t="shared" si="8"/>
        <v>1431.4720812182741</v>
      </c>
      <c r="I33" s="118">
        <f t="shared" si="8"/>
        <v>1357.8431372549019</v>
      </c>
      <c r="J33" s="118">
        <f t="shared" si="8"/>
        <v>1395.0617283950617</v>
      </c>
      <c r="K33" s="118">
        <f t="shared" si="8"/>
        <v>1316.9014084507041</v>
      </c>
      <c r="L33" s="118">
        <f t="shared" si="8"/>
        <v>1281.9383259911895</v>
      </c>
      <c r="M33" s="118">
        <f t="shared" si="8"/>
        <v>1373.9885057471265</v>
      </c>
      <c r="N33" s="155" t="e">
        <f t="shared" si="8"/>
        <v>#DIV/0!</v>
      </c>
      <c r="O33" s="166" t="e">
        <f t="shared" si="0"/>
        <v>#DIV/0!</v>
      </c>
      <c r="T33" s="100"/>
    </row>
    <row r="34" spans="1:20" s="19" customFormat="1" x14ac:dyDescent="0.3">
      <c r="A34" s="206"/>
      <c r="B34" s="137" t="s">
        <v>19</v>
      </c>
      <c r="C34" s="126">
        <v>188</v>
      </c>
      <c r="D34" s="126">
        <v>55</v>
      </c>
      <c r="E34" s="126">
        <v>101</v>
      </c>
      <c r="F34" s="126">
        <v>188</v>
      </c>
      <c r="G34" s="126">
        <v>177</v>
      </c>
      <c r="H34" s="126">
        <v>197</v>
      </c>
      <c r="I34" s="126">
        <v>204</v>
      </c>
      <c r="J34" s="126">
        <v>162</v>
      </c>
      <c r="K34" s="126">
        <v>142</v>
      </c>
      <c r="L34" s="126">
        <v>227</v>
      </c>
      <c r="M34" s="126">
        <v>174</v>
      </c>
      <c r="N34" s="127"/>
      <c r="O34" s="167">
        <f t="shared" si="0"/>
        <v>1815</v>
      </c>
      <c r="T34" s="100"/>
    </row>
    <row r="35" spans="1:20" s="19" customFormat="1" ht="17.25" thickBot="1" x14ac:dyDescent="0.35">
      <c r="A35" s="207"/>
      <c r="B35" s="138" t="s">
        <v>32</v>
      </c>
      <c r="C35" s="128">
        <v>2469</v>
      </c>
      <c r="D35" s="123">
        <v>1398</v>
      </c>
      <c r="E35" s="123">
        <v>1679</v>
      </c>
      <c r="F35" s="123">
        <v>2747</v>
      </c>
      <c r="G35" s="123">
        <v>2229</v>
      </c>
      <c r="H35" s="123">
        <v>3113</v>
      </c>
      <c r="I35" s="123">
        <v>3507</v>
      </c>
      <c r="J35" s="123">
        <v>2555</v>
      </c>
      <c r="K35" s="123">
        <v>1808</v>
      </c>
      <c r="L35" s="123">
        <v>4219</v>
      </c>
      <c r="M35" s="123">
        <v>2710</v>
      </c>
      <c r="N35" s="124"/>
      <c r="O35" s="168">
        <f>SUM(C35:N35)</f>
        <v>28434</v>
      </c>
      <c r="T35" s="100"/>
    </row>
    <row r="36" spans="1:20" ht="17.25" thickTop="1" x14ac:dyDescent="0.3">
      <c r="A36" s="202" t="s">
        <v>22</v>
      </c>
      <c r="B36" s="144" t="s">
        <v>20</v>
      </c>
      <c r="C36" s="129">
        <f>C4+C8+C12+C16+C20+C24+C28+C32</f>
        <v>1695000</v>
      </c>
      <c r="D36" s="130">
        <v>1418000</v>
      </c>
      <c r="E36" s="130">
        <f t="shared" ref="E36:N36" si="9">E4+E8+E12+E16+E20+E24+E28+E32</f>
        <v>1139485</v>
      </c>
      <c r="F36" s="130">
        <f t="shared" si="9"/>
        <v>1209236</v>
      </c>
      <c r="G36" s="130">
        <f t="shared" si="9"/>
        <v>1305746</v>
      </c>
      <c r="H36" s="130">
        <f t="shared" si="9"/>
        <v>1419729</v>
      </c>
      <c r="I36" s="130">
        <f t="shared" si="9"/>
        <v>1897567</v>
      </c>
      <c r="J36" s="130">
        <f t="shared" si="9"/>
        <v>1254480</v>
      </c>
      <c r="K36" s="130">
        <f t="shared" si="9"/>
        <v>1459000</v>
      </c>
      <c r="L36" s="130">
        <f t="shared" si="9"/>
        <v>1149000</v>
      </c>
      <c r="M36" s="130">
        <f t="shared" si="9"/>
        <v>1343148</v>
      </c>
      <c r="N36" s="158">
        <f t="shared" si="9"/>
        <v>0</v>
      </c>
      <c r="O36" s="169">
        <f>SUM(C36:N36)</f>
        <v>15290391</v>
      </c>
      <c r="P36" s="133"/>
    </row>
    <row r="37" spans="1:20" x14ac:dyDescent="0.3">
      <c r="A37" s="203"/>
      <c r="B37" s="145" t="s">
        <v>19</v>
      </c>
      <c r="C37" s="131">
        <f>C6+C10+C14+C18+C22+C26+C30+C34</f>
        <v>1103</v>
      </c>
      <c r="D37" s="132">
        <f t="shared" ref="D37:N38" si="10">D6+D10+D14+D18+D22+D26+D30+D34</f>
        <v>886</v>
      </c>
      <c r="E37" s="132">
        <f t="shared" si="10"/>
        <v>761</v>
      </c>
      <c r="F37" s="132">
        <f t="shared" si="10"/>
        <v>939</v>
      </c>
      <c r="G37" s="132">
        <f t="shared" si="10"/>
        <v>1066</v>
      </c>
      <c r="H37" s="132">
        <f t="shared" si="10"/>
        <v>1109</v>
      </c>
      <c r="I37" s="132">
        <f t="shared" si="10"/>
        <v>1403</v>
      </c>
      <c r="J37" s="132">
        <f t="shared" si="10"/>
        <v>950</v>
      </c>
      <c r="K37" s="132">
        <f t="shared" si="10"/>
        <v>1131</v>
      </c>
      <c r="L37" s="132">
        <f t="shared" si="10"/>
        <v>871</v>
      </c>
      <c r="M37" s="132">
        <f t="shared" si="10"/>
        <v>1061</v>
      </c>
      <c r="N37" s="159">
        <f t="shared" si="10"/>
        <v>0</v>
      </c>
      <c r="O37" s="170">
        <f>SUM(C37:N37)</f>
        <v>11280</v>
      </c>
      <c r="P37" s="133"/>
    </row>
    <row r="38" spans="1:20" ht="17.25" thickBot="1" x14ac:dyDescent="0.35">
      <c r="A38" s="204"/>
      <c r="B38" s="146" t="s">
        <v>32</v>
      </c>
      <c r="C38" s="152">
        <f>C7+C11+C15+C19+C23+C27+C31+C35</f>
        <v>13140</v>
      </c>
      <c r="D38" s="153">
        <f t="shared" si="10"/>
        <v>11595</v>
      </c>
      <c r="E38" s="153">
        <f t="shared" si="10"/>
        <v>9115</v>
      </c>
      <c r="F38" s="153">
        <f t="shared" si="10"/>
        <v>11676</v>
      </c>
      <c r="G38" s="153">
        <f t="shared" si="10"/>
        <v>11729</v>
      </c>
      <c r="H38" s="153">
        <f t="shared" si="10"/>
        <v>14229</v>
      </c>
      <c r="I38" s="153">
        <f t="shared" si="10"/>
        <v>18216</v>
      </c>
      <c r="J38" s="153">
        <f t="shared" si="10"/>
        <v>11255</v>
      </c>
      <c r="K38" s="153">
        <f t="shared" si="10"/>
        <v>12715</v>
      </c>
      <c r="L38" s="153">
        <f t="shared" si="10"/>
        <v>12383</v>
      </c>
      <c r="M38" s="153">
        <f t="shared" si="10"/>
        <v>12404</v>
      </c>
      <c r="N38" s="160">
        <f t="shared" si="10"/>
        <v>0</v>
      </c>
      <c r="O38" s="171">
        <f>SUM(C38:N38)</f>
        <v>138457</v>
      </c>
      <c r="P38" s="133"/>
    </row>
    <row r="39" spans="1:20" x14ac:dyDescent="0.3">
      <c r="A39" s="100"/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11"/>
      <c r="P39" s="134"/>
    </row>
  </sheetData>
  <mergeCells count="9">
    <mergeCell ref="A28:A31"/>
    <mergeCell ref="A32:A35"/>
    <mergeCell ref="A36:A38"/>
    <mergeCell ref="A4:A7"/>
    <mergeCell ref="A8:A11"/>
    <mergeCell ref="A12:A15"/>
    <mergeCell ref="A16:A19"/>
    <mergeCell ref="A20:A23"/>
    <mergeCell ref="A24:A27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zoomScaleNormal="100" workbookViewId="0">
      <pane xSplit="1" ySplit="3" topLeftCell="B12" activePane="bottomRight" state="frozen"/>
      <selection pane="topRight" activeCell="B1" sqref="B1"/>
      <selection pane="bottomLeft" activeCell="A4" sqref="A4"/>
      <selection pane="bottomRight" activeCell="N35" sqref="N35"/>
    </sheetView>
  </sheetViews>
  <sheetFormatPr defaultRowHeight="16.5" x14ac:dyDescent="0.3"/>
  <cols>
    <col min="1" max="1" width="11.2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16" ht="25.5" customHeight="1" thickBot="1" x14ac:dyDescent="0.35">
      <c r="A2" s="14" t="s">
        <v>61</v>
      </c>
      <c r="B2" s="14"/>
      <c r="C2" s="14"/>
      <c r="D2" s="14"/>
      <c r="E2" s="14"/>
      <c r="F2" s="14"/>
    </row>
    <row r="3" spans="1:16" ht="17.25" thickBot="1" x14ac:dyDescent="0.35">
      <c r="A3" s="147" t="s">
        <v>0</v>
      </c>
      <c r="B3" s="148" t="s">
        <v>21</v>
      </c>
      <c r="C3" s="149" t="s">
        <v>5</v>
      </c>
      <c r="D3" s="150" t="s">
        <v>6</v>
      </c>
      <c r="E3" s="150" t="s">
        <v>7</v>
      </c>
      <c r="F3" s="150" t="s">
        <v>8</v>
      </c>
      <c r="G3" s="150" t="s">
        <v>9</v>
      </c>
      <c r="H3" s="150" t="s">
        <v>10</v>
      </c>
      <c r="I3" s="150" t="s">
        <v>11</v>
      </c>
      <c r="J3" s="150" t="s">
        <v>12</v>
      </c>
      <c r="K3" s="150" t="s">
        <v>13</v>
      </c>
      <c r="L3" s="150" t="s">
        <v>14</v>
      </c>
      <c r="M3" s="150" t="s">
        <v>15</v>
      </c>
      <c r="N3" s="151" t="s">
        <v>16</v>
      </c>
      <c r="O3" s="147" t="s">
        <v>17</v>
      </c>
    </row>
    <row r="4" spans="1:16" x14ac:dyDescent="0.3">
      <c r="A4" s="205" t="s">
        <v>64</v>
      </c>
      <c r="B4" s="135" t="s">
        <v>20</v>
      </c>
      <c r="C4" s="174">
        <v>346000</v>
      </c>
      <c r="D4" s="175">
        <v>352000</v>
      </c>
      <c r="E4" s="175">
        <v>402000</v>
      </c>
      <c r="F4" s="175">
        <v>437000</v>
      </c>
      <c r="G4" s="175">
        <v>381000</v>
      </c>
      <c r="H4" s="175">
        <v>246000</v>
      </c>
      <c r="I4" s="175">
        <v>509000</v>
      </c>
      <c r="J4" s="175">
        <v>325000</v>
      </c>
      <c r="K4" s="175">
        <v>322000</v>
      </c>
      <c r="L4" s="175">
        <v>418000</v>
      </c>
      <c r="M4" s="175">
        <v>419000</v>
      </c>
      <c r="N4" s="176">
        <v>380000</v>
      </c>
      <c r="O4" s="177">
        <f t="shared" ref="O4:O34" si="0">SUM(C4:N4)</f>
        <v>4537000</v>
      </c>
    </row>
    <row r="5" spans="1:16" x14ac:dyDescent="0.3">
      <c r="A5" s="206"/>
      <c r="B5" s="136" t="s">
        <v>18</v>
      </c>
      <c r="C5" s="174">
        <f>C4/C6</f>
        <v>1497.8354978354978</v>
      </c>
      <c r="D5" s="174">
        <f t="shared" ref="D5:N5" si="1">D4/D6</f>
        <v>1504.2735042735044</v>
      </c>
      <c r="E5" s="174">
        <f t="shared" si="1"/>
        <v>1582.6771653543308</v>
      </c>
      <c r="F5" s="174">
        <f t="shared" si="1"/>
        <v>1577.6173285198556</v>
      </c>
      <c r="G5" s="174">
        <f t="shared" si="1"/>
        <v>1594.1422594142259</v>
      </c>
      <c r="H5" s="174">
        <f t="shared" si="1"/>
        <v>1629.1390728476822</v>
      </c>
      <c r="I5" s="174">
        <f t="shared" si="1"/>
        <v>1719.5945945945946</v>
      </c>
      <c r="J5" s="174">
        <f t="shared" si="1"/>
        <v>1710.5263157894738</v>
      </c>
      <c r="K5" s="174">
        <f t="shared" si="1"/>
        <v>1694.7368421052631</v>
      </c>
      <c r="L5" s="174">
        <f t="shared" si="1"/>
        <v>1833.3333333333333</v>
      </c>
      <c r="M5" s="174">
        <f t="shared" si="1"/>
        <v>1837.719298245614</v>
      </c>
      <c r="N5" s="174">
        <f t="shared" si="1"/>
        <v>1688.8888888888889</v>
      </c>
      <c r="O5" s="177">
        <f t="shared" si="0"/>
        <v>19870.484101202266</v>
      </c>
    </row>
    <row r="6" spans="1:16" x14ac:dyDescent="0.3">
      <c r="A6" s="206"/>
      <c r="B6" s="137" t="s">
        <v>19</v>
      </c>
      <c r="C6" s="179">
        <v>231</v>
      </c>
      <c r="D6" s="179">
        <v>234</v>
      </c>
      <c r="E6" s="179">
        <v>254</v>
      </c>
      <c r="F6" s="179">
        <v>277</v>
      </c>
      <c r="G6" s="179">
        <v>239</v>
      </c>
      <c r="H6" s="179">
        <v>151</v>
      </c>
      <c r="I6" s="179">
        <v>296</v>
      </c>
      <c r="J6" s="179">
        <v>190</v>
      </c>
      <c r="K6" s="179">
        <v>190</v>
      </c>
      <c r="L6" s="179">
        <v>228</v>
      </c>
      <c r="M6" s="179">
        <v>228</v>
      </c>
      <c r="N6" s="180">
        <v>225</v>
      </c>
      <c r="O6" s="177">
        <f t="shared" si="0"/>
        <v>2743</v>
      </c>
    </row>
    <row r="7" spans="1:16" s="19" customFormat="1" ht="17.25" thickBot="1" x14ac:dyDescent="0.35">
      <c r="A7" s="207"/>
      <c r="B7" s="173" t="s">
        <v>32</v>
      </c>
      <c r="C7" s="181">
        <v>1715</v>
      </c>
      <c r="D7" s="182">
        <v>1569</v>
      </c>
      <c r="E7" s="182">
        <v>1842</v>
      </c>
      <c r="F7" s="182">
        <v>1967</v>
      </c>
      <c r="G7" s="182">
        <v>1647</v>
      </c>
      <c r="H7" s="182">
        <v>1263</v>
      </c>
      <c r="I7" s="182">
        <v>1785</v>
      </c>
      <c r="J7" s="182">
        <v>1008</v>
      </c>
      <c r="K7" s="182">
        <v>1131</v>
      </c>
      <c r="L7" s="182">
        <v>1588</v>
      </c>
      <c r="M7" s="182">
        <v>1698</v>
      </c>
      <c r="N7" s="183">
        <v>1442</v>
      </c>
      <c r="O7" s="184">
        <f t="shared" si="0"/>
        <v>18655</v>
      </c>
    </row>
    <row r="8" spans="1:16" ht="18" hidden="1" thickTop="1" thickBot="1" x14ac:dyDescent="0.35">
      <c r="A8" s="208" t="s">
        <v>46</v>
      </c>
      <c r="B8" s="135" t="s">
        <v>20</v>
      </c>
      <c r="C8" s="114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6"/>
      <c r="O8" s="163">
        <f t="shared" si="0"/>
        <v>0</v>
      </c>
    </row>
    <row r="9" spans="1:16" ht="18" hidden="1" thickTop="1" thickBot="1" x14ac:dyDescent="0.35">
      <c r="A9" s="206"/>
      <c r="B9" s="136" t="s">
        <v>18</v>
      </c>
      <c r="C9" s="117" t="e">
        <f t="shared" ref="C9:N9" si="2">C8/C10</f>
        <v>#DIV/0!</v>
      </c>
      <c r="D9" s="118" t="e">
        <f t="shared" si="2"/>
        <v>#DIV/0!</v>
      </c>
      <c r="E9" s="118" t="e">
        <f t="shared" si="2"/>
        <v>#DIV/0!</v>
      </c>
      <c r="F9" s="118" t="e">
        <f t="shared" si="2"/>
        <v>#DIV/0!</v>
      </c>
      <c r="G9" s="118" t="e">
        <f t="shared" si="2"/>
        <v>#DIV/0!</v>
      </c>
      <c r="H9" s="118" t="e">
        <f t="shared" si="2"/>
        <v>#DIV/0!</v>
      </c>
      <c r="I9" s="118" t="e">
        <f t="shared" si="2"/>
        <v>#DIV/0!</v>
      </c>
      <c r="J9" s="118" t="e">
        <f t="shared" si="2"/>
        <v>#DIV/0!</v>
      </c>
      <c r="K9" s="118" t="e">
        <f t="shared" si="2"/>
        <v>#DIV/0!</v>
      </c>
      <c r="L9" s="118" t="e">
        <f t="shared" si="2"/>
        <v>#DIV/0!</v>
      </c>
      <c r="M9" s="118" t="e">
        <f t="shared" si="2"/>
        <v>#DIV/0!</v>
      </c>
      <c r="N9" s="155" t="e">
        <f t="shared" si="2"/>
        <v>#DIV/0!</v>
      </c>
      <c r="O9" s="163" t="e">
        <f t="shared" si="0"/>
        <v>#DIV/0!</v>
      </c>
    </row>
    <row r="10" spans="1:16" ht="18" hidden="1" thickTop="1" thickBot="1" x14ac:dyDescent="0.35">
      <c r="A10" s="206"/>
      <c r="B10" s="137" t="s">
        <v>19</v>
      </c>
      <c r="C10" s="119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1"/>
      <c r="O10" s="164">
        <f t="shared" si="0"/>
        <v>0</v>
      </c>
      <c r="P10" s="19"/>
    </row>
    <row r="11" spans="1:16" s="19" customFormat="1" ht="18" hidden="1" thickTop="1" thickBot="1" x14ac:dyDescent="0.35">
      <c r="A11" s="207"/>
      <c r="B11" s="138" t="s">
        <v>32</v>
      </c>
      <c r="C11" s="122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4"/>
      <c r="O11" s="165">
        <f t="shared" si="0"/>
        <v>0</v>
      </c>
      <c r="P11"/>
    </row>
    <row r="12" spans="1:16" ht="17.25" thickTop="1" x14ac:dyDescent="0.3">
      <c r="A12" s="209" t="s">
        <v>59</v>
      </c>
      <c r="B12" s="139" t="s">
        <v>20</v>
      </c>
      <c r="C12" s="86">
        <v>249000</v>
      </c>
      <c r="D12" s="87">
        <v>258000</v>
      </c>
      <c r="E12" s="87">
        <v>348000</v>
      </c>
      <c r="F12" s="87">
        <v>307000</v>
      </c>
      <c r="G12" s="87">
        <v>322000</v>
      </c>
      <c r="H12" s="87">
        <v>216000</v>
      </c>
      <c r="I12" s="87">
        <v>190000</v>
      </c>
      <c r="J12" s="87">
        <v>40000</v>
      </c>
      <c r="K12" s="87">
        <v>209000</v>
      </c>
      <c r="L12" s="87">
        <v>103000</v>
      </c>
      <c r="M12" s="87">
        <v>207000</v>
      </c>
      <c r="N12" s="88">
        <v>236000</v>
      </c>
      <c r="O12" s="161">
        <f t="shared" si="0"/>
        <v>2685000</v>
      </c>
    </row>
    <row r="13" spans="1:16" x14ac:dyDescent="0.3">
      <c r="A13" s="210"/>
      <c r="B13" s="140" t="s">
        <v>18</v>
      </c>
      <c r="C13" s="86">
        <f>C12/C14</f>
        <v>1270.408163265306</v>
      </c>
      <c r="D13" s="86">
        <f t="shared" ref="D13:N13" si="3">D12/D14</f>
        <v>1277.2277227722773</v>
      </c>
      <c r="E13" s="86">
        <f t="shared" si="3"/>
        <v>1370.0787401574803</v>
      </c>
      <c r="F13" s="86">
        <f t="shared" si="3"/>
        <v>1389.1402714932126</v>
      </c>
      <c r="G13" s="86">
        <f t="shared" si="3"/>
        <v>1387.9310344827586</v>
      </c>
      <c r="H13" s="86">
        <f t="shared" si="3"/>
        <v>1430.4635761589404</v>
      </c>
      <c r="I13" s="86">
        <f t="shared" si="3"/>
        <v>1484.375</v>
      </c>
      <c r="J13" s="86">
        <f t="shared" si="3"/>
        <v>248.44720496894411</v>
      </c>
      <c r="K13" s="86">
        <f t="shared" si="3"/>
        <v>1503.5971223021584</v>
      </c>
      <c r="L13" s="86">
        <f t="shared" si="3"/>
        <v>1609.375</v>
      </c>
      <c r="M13" s="86">
        <f t="shared" si="3"/>
        <v>1656</v>
      </c>
      <c r="N13" s="86">
        <f t="shared" si="3"/>
        <v>1503.1847133757963</v>
      </c>
      <c r="O13" s="161">
        <f t="shared" si="0"/>
        <v>16130.228548976876</v>
      </c>
    </row>
    <row r="14" spans="1:16" x14ac:dyDescent="0.3">
      <c r="A14" s="210"/>
      <c r="B14" s="141" t="s">
        <v>19</v>
      </c>
      <c r="C14" s="89">
        <v>196</v>
      </c>
      <c r="D14" s="89">
        <v>202</v>
      </c>
      <c r="E14" s="89">
        <v>254</v>
      </c>
      <c r="F14" s="89">
        <v>221</v>
      </c>
      <c r="G14" s="89">
        <v>232</v>
      </c>
      <c r="H14" s="89">
        <v>151</v>
      </c>
      <c r="I14" s="89">
        <v>128</v>
      </c>
      <c r="J14" s="89">
        <v>161</v>
      </c>
      <c r="K14" s="89">
        <v>139</v>
      </c>
      <c r="L14" s="89">
        <v>64</v>
      </c>
      <c r="M14" s="89">
        <v>125</v>
      </c>
      <c r="N14" s="90">
        <v>157</v>
      </c>
      <c r="O14" s="161">
        <f t="shared" si="0"/>
        <v>2030</v>
      </c>
    </row>
    <row r="15" spans="1:16" s="19" customFormat="1" ht="17.25" thickBot="1" x14ac:dyDescent="0.35">
      <c r="A15" s="211"/>
      <c r="B15" s="141" t="s">
        <v>32</v>
      </c>
      <c r="C15" s="89">
        <v>1859</v>
      </c>
      <c r="D15" s="112">
        <v>1531</v>
      </c>
      <c r="E15" s="112">
        <v>3003</v>
      </c>
      <c r="F15" s="112">
        <v>2925</v>
      </c>
      <c r="G15" s="112">
        <v>2593</v>
      </c>
      <c r="H15" s="112">
        <v>918</v>
      </c>
      <c r="I15" s="112">
        <v>1486</v>
      </c>
      <c r="J15" s="112">
        <v>1226</v>
      </c>
      <c r="K15" s="172">
        <v>1548</v>
      </c>
      <c r="L15" s="112">
        <v>421</v>
      </c>
      <c r="M15" s="112">
        <v>2118</v>
      </c>
      <c r="N15" s="156">
        <v>1206</v>
      </c>
      <c r="O15" s="162">
        <f t="shared" si="0"/>
        <v>20834</v>
      </c>
    </row>
    <row r="16" spans="1:16" ht="18" thickTop="1" thickBot="1" x14ac:dyDescent="0.35">
      <c r="A16" s="208" t="s">
        <v>55</v>
      </c>
      <c r="B16" s="142" t="s">
        <v>20</v>
      </c>
      <c r="C16" s="125">
        <v>89255</v>
      </c>
      <c r="D16" s="115">
        <v>136000</v>
      </c>
      <c r="E16" s="115">
        <v>40124</v>
      </c>
      <c r="F16" s="115">
        <v>108000</v>
      </c>
      <c r="G16" s="115">
        <v>82000</v>
      </c>
      <c r="H16" s="115">
        <v>116698</v>
      </c>
      <c r="I16" s="115">
        <v>151000</v>
      </c>
      <c r="J16" s="115">
        <v>73000</v>
      </c>
      <c r="K16" s="115">
        <v>88000</v>
      </c>
      <c r="L16" s="115">
        <v>122000</v>
      </c>
      <c r="M16" s="115">
        <v>60000</v>
      </c>
      <c r="N16" s="116">
        <v>107000</v>
      </c>
      <c r="O16" s="166">
        <f t="shared" si="0"/>
        <v>1173077</v>
      </c>
    </row>
    <row r="17" spans="1:20" ht="17.25" thickTop="1" x14ac:dyDescent="0.3">
      <c r="A17" s="206"/>
      <c r="B17" s="136" t="s">
        <v>18</v>
      </c>
      <c r="C17" s="118">
        <f>C16/C18</f>
        <v>1463.1967213114754</v>
      </c>
      <c r="D17" s="118">
        <f t="shared" ref="D17:N17" si="4">D16/D18</f>
        <v>1307.6923076923076</v>
      </c>
      <c r="E17" s="118">
        <f t="shared" si="4"/>
        <v>1486.0740740740741</v>
      </c>
      <c r="F17" s="118">
        <f t="shared" si="4"/>
        <v>1521.1267605633802</v>
      </c>
      <c r="G17" s="118">
        <f t="shared" si="4"/>
        <v>1576.9230769230769</v>
      </c>
      <c r="H17" s="118">
        <f t="shared" si="4"/>
        <v>1555.9733333333334</v>
      </c>
      <c r="I17" s="118">
        <f t="shared" si="4"/>
        <v>2013.3333333333333</v>
      </c>
      <c r="J17" s="118">
        <f t="shared" si="4"/>
        <v>1659.090909090909</v>
      </c>
      <c r="K17" s="118">
        <f t="shared" si="4"/>
        <v>1692.3076923076924</v>
      </c>
      <c r="L17" s="118">
        <f t="shared" si="4"/>
        <v>1768.1159420289855</v>
      </c>
      <c r="M17" s="118">
        <f t="shared" si="4"/>
        <v>1621.6216216216217</v>
      </c>
      <c r="N17" s="118">
        <f t="shared" si="4"/>
        <v>1646.1538461538462</v>
      </c>
      <c r="O17" s="166">
        <f t="shared" si="0"/>
        <v>19311.609618434039</v>
      </c>
    </row>
    <row r="18" spans="1:20" x14ac:dyDescent="0.3">
      <c r="A18" s="206"/>
      <c r="B18" s="137" t="s">
        <v>19</v>
      </c>
      <c r="C18" s="126">
        <v>61</v>
      </c>
      <c r="D18" s="126">
        <v>104</v>
      </c>
      <c r="E18" s="126">
        <v>27</v>
      </c>
      <c r="F18" s="126">
        <v>71</v>
      </c>
      <c r="G18" s="126">
        <v>52</v>
      </c>
      <c r="H18" s="126">
        <v>75</v>
      </c>
      <c r="I18" s="126">
        <v>75</v>
      </c>
      <c r="J18" s="126">
        <v>44</v>
      </c>
      <c r="K18" s="126">
        <v>52</v>
      </c>
      <c r="L18" s="126">
        <v>69</v>
      </c>
      <c r="M18" s="126">
        <v>37</v>
      </c>
      <c r="N18" s="127">
        <v>65</v>
      </c>
      <c r="O18" s="167">
        <f t="shared" si="0"/>
        <v>732</v>
      </c>
    </row>
    <row r="19" spans="1:20" s="19" customFormat="1" ht="17.25" thickBot="1" x14ac:dyDescent="0.35">
      <c r="A19" s="207"/>
      <c r="B19" s="138" t="s">
        <v>32</v>
      </c>
      <c r="C19" s="128">
        <v>379</v>
      </c>
      <c r="D19" s="123">
        <v>1306</v>
      </c>
      <c r="E19" s="123">
        <v>641</v>
      </c>
      <c r="F19" s="123">
        <v>1027</v>
      </c>
      <c r="G19" s="123">
        <v>817</v>
      </c>
      <c r="H19" s="123">
        <v>1117</v>
      </c>
      <c r="I19" s="123">
        <v>1188</v>
      </c>
      <c r="J19" s="123">
        <v>422</v>
      </c>
      <c r="K19" s="123">
        <v>351</v>
      </c>
      <c r="L19" s="123">
        <v>815</v>
      </c>
      <c r="M19" s="123">
        <v>561</v>
      </c>
      <c r="N19" s="124">
        <v>785</v>
      </c>
      <c r="O19" s="168">
        <f t="shared" si="0"/>
        <v>9409</v>
      </c>
      <c r="T19" s="100"/>
    </row>
    <row r="20" spans="1:20" s="19" customFormat="1" ht="17.25" thickTop="1" x14ac:dyDescent="0.3">
      <c r="A20" s="208" t="s">
        <v>60</v>
      </c>
      <c r="B20" s="135" t="s">
        <v>20</v>
      </c>
      <c r="C20" s="86"/>
      <c r="D20" s="87">
        <v>65000</v>
      </c>
      <c r="E20" s="87"/>
      <c r="F20" s="87"/>
      <c r="G20" s="87">
        <v>180000</v>
      </c>
      <c r="H20" s="87"/>
      <c r="I20" s="87"/>
      <c r="J20" s="87"/>
      <c r="K20" s="87">
        <v>80000</v>
      </c>
      <c r="L20" s="87"/>
      <c r="M20" s="87">
        <v>170000</v>
      </c>
      <c r="N20" s="88">
        <v>152000</v>
      </c>
      <c r="O20" s="161">
        <f t="shared" si="0"/>
        <v>647000</v>
      </c>
      <c r="T20" s="100"/>
    </row>
    <row r="21" spans="1:20" s="19" customFormat="1" x14ac:dyDescent="0.3">
      <c r="A21" s="206"/>
      <c r="B21" s="143" t="s">
        <v>54</v>
      </c>
      <c r="C21" s="86" t="e">
        <f>C20/C22</f>
        <v>#DIV/0!</v>
      </c>
      <c r="D21" s="86">
        <f t="shared" ref="D21:N21" si="5">D20/D22</f>
        <v>1274.5098039215686</v>
      </c>
      <c r="E21" s="86" t="e">
        <f t="shared" si="5"/>
        <v>#DIV/0!</v>
      </c>
      <c r="F21" s="86" t="e">
        <f t="shared" si="5"/>
        <v>#DIV/0!</v>
      </c>
      <c r="G21" s="86">
        <f t="shared" si="5"/>
        <v>1304.3478260869565</v>
      </c>
      <c r="H21" s="86" t="e">
        <f t="shared" si="5"/>
        <v>#DIV/0!</v>
      </c>
      <c r="I21" s="86" t="e">
        <f t="shared" si="5"/>
        <v>#DIV/0!</v>
      </c>
      <c r="J21" s="86" t="e">
        <f t="shared" si="5"/>
        <v>#DIV/0!</v>
      </c>
      <c r="K21" s="86">
        <f t="shared" si="5"/>
        <v>1509.433962264151</v>
      </c>
      <c r="L21" s="86" t="e">
        <f t="shared" si="5"/>
        <v>#DIV/0!</v>
      </c>
      <c r="M21" s="86">
        <f t="shared" si="5"/>
        <v>1491.2280701754387</v>
      </c>
      <c r="N21" s="86">
        <f t="shared" si="5"/>
        <v>1520</v>
      </c>
      <c r="O21" s="161" t="e">
        <f t="shared" si="0"/>
        <v>#DIV/0!</v>
      </c>
      <c r="T21" s="100"/>
    </row>
    <row r="22" spans="1:20" s="19" customFormat="1" x14ac:dyDescent="0.3">
      <c r="A22" s="206"/>
      <c r="B22" s="137" t="s">
        <v>19</v>
      </c>
      <c r="C22" s="98"/>
      <c r="D22" s="98">
        <v>51</v>
      </c>
      <c r="E22" s="98"/>
      <c r="F22" s="98"/>
      <c r="G22" s="98">
        <v>138</v>
      </c>
      <c r="H22" s="98"/>
      <c r="I22" s="98"/>
      <c r="J22" s="98"/>
      <c r="K22" s="98">
        <v>53</v>
      </c>
      <c r="L22" s="98"/>
      <c r="M22" s="98">
        <v>114</v>
      </c>
      <c r="N22" s="99">
        <v>100</v>
      </c>
      <c r="O22" s="161">
        <f t="shared" si="0"/>
        <v>456</v>
      </c>
      <c r="T22" s="100"/>
    </row>
    <row r="23" spans="1:20" s="19" customFormat="1" ht="17.25" thickBot="1" x14ac:dyDescent="0.35">
      <c r="A23" s="207"/>
      <c r="B23" s="138" t="s">
        <v>32</v>
      </c>
      <c r="C23" s="91"/>
      <c r="D23" s="92">
        <v>478</v>
      </c>
      <c r="E23" s="92">
        <v>212</v>
      </c>
      <c r="F23" s="92">
        <v>361</v>
      </c>
      <c r="G23" s="92">
        <v>918</v>
      </c>
      <c r="H23" s="92">
        <v>24</v>
      </c>
      <c r="I23" s="92">
        <v>9</v>
      </c>
      <c r="J23" s="92">
        <v>269</v>
      </c>
      <c r="K23" s="92">
        <v>140</v>
      </c>
      <c r="L23" s="92">
        <v>228</v>
      </c>
      <c r="M23" s="92">
        <v>744</v>
      </c>
      <c r="N23" s="93">
        <v>1036</v>
      </c>
      <c r="O23" s="162">
        <f t="shared" si="0"/>
        <v>4419</v>
      </c>
      <c r="T23" s="100"/>
    </row>
    <row r="24" spans="1:20" s="19" customFormat="1" ht="18" thickTop="1" thickBot="1" x14ac:dyDescent="0.35">
      <c r="A24" s="208" t="s">
        <v>58</v>
      </c>
      <c r="B24" s="142" t="s">
        <v>20</v>
      </c>
      <c r="C24" s="125">
        <v>190176</v>
      </c>
      <c r="D24" s="115">
        <v>175000</v>
      </c>
      <c r="E24" s="115">
        <v>239000</v>
      </c>
      <c r="F24" s="115">
        <v>216000</v>
      </c>
      <c r="G24" s="115">
        <v>134000</v>
      </c>
      <c r="H24" s="115">
        <v>277187</v>
      </c>
      <c r="I24" s="115">
        <v>184026</v>
      </c>
      <c r="J24" s="115">
        <v>86000</v>
      </c>
      <c r="K24" s="115">
        <v>147000</v>
      </c>
      <c r="L24" s="115">
        <v>204000</v>
      </c>
      <c r="M24" s="115">
        <v>233000</v>
      </c>
      <c r="N24" s="116">
        <v>247130</v>
      </c>
      <c r="O24" s="166">
        <f t="shared" si="0"/>
        <v>2332519</v>
      </c>
      <c r="T24" s="100"/>
    </row>
    <row r="25" spans="1:20" s="19" customFormat="1" ht="17.25" thickTop="1" x14ac:dyDescent="0.3">
      <c r="A25" s="206"/>
      <c r="B25" s="143" t="s">
        <v>54</v>
      </c>
      <c r="C25" s="118">
        <f>C24/C26</f>
        <v>1368.1726618705036</v>
      </c>
      <c r="D25" s="118">
        <f t="shared" ref="D25:N25" si="6">D24/D26</f>
        <v>1483.050847457627</v>
      </c>
      <c r="E25" s="118">
        <f t="shared" si="6"/>
        <v>1852.7131782945737</v>
      </c>
      <c r="F25" s="118">
        <f t="shared" si="6"/>
        <v>1576.6423357664235</v>
      </c>
      <c r="G25" s="118">
        <f t="shared" si="6"/>
        <v>1540.2298850574712</v>
      </c>
      <c r="H25" s="118">
        <f t="shared" si="6"/>
        <v>1557.2303370786517</v>
      </c>
      <c r="I25" s="118">
        <f t="shared" si="6"/>
        <v>1657.8918918918919</v>
      </c>
      <c r="J25" s="118">
        <f t="shared" si="6"/>
        <v>1264.7058823529412</v>
      </c>
      <c r="K25" s="118">
        <f t="shared" si="6"/>
        <v>1689.655172413793</v>
      </c>
      <c r="L25" s="118">
        <f t="shared" si="6"/>
        <v>1758.6206896551723</v>
      </c>
      <c r="M25" s="118">
        <f t="shared" si="6"/>
        <v>1778.6259541984732</v>
      </c>
      <c r="N25" s="118">
        <f t="shared" si="6"/>
        <v>1647.5333333333333</v>
      </c>
      <c r="O25" s="166">
        <f t="shared" si="0"/>
        <v>19175.072169370855</v>
      </c>
      <c r="T25" s="100"/>
    </row>
    <row r="26" spans="1:20" s="19" customFormat="1" x14ac:dyDescent="0.3">
      <c r="A26" s="206"/>
      <c r="B26" s="137" t="s">
        <v>19</v>
      </c>
      <c r="C26" s="126">
        <v>139</v>
      </c>
      <c r="D26" s="126">
        <v>118</v>
      </c>
      <c r="E26" s="126">
        <v>129</v>
      </c>
      <c r="F26" s="126">
        <v>137</v>
      </c>
      <c r="G26" s="126">
        <v>87</v>
      </c>
      <c r="H26" s="126">
        <v>178</v>
      </c>
      <c r="I26" s="126">
        <v>111</v>
      </c>
      <c r="J26" s="126">
        <v>68</v>
      </c>
      <c r="K26" s="126">
        <v>87</v>
      </c>
      <c r="L26" s="126">
        <v>116</v>
      </c>
      <c r="M26" s="126">
        <v>131</v>
      </c>
      <c r="N26" s="127">
        <v>150</v>
      </c>
      <c r="O26" s="167">
        <f t="shared" si="0"/>
        <v>1451</v>
      </c>
      <c r="S26" s="19" t="s">
        <v>63</v>
      </c>
      <c r="T26" s="100"/>
    </row>
    <row r="27" spans="1:20" s="19" customFormat="1" ht="17.25" thickBot="1" x14ac:dyDescent="0.35">
      <c r="A27" s="207"/>
      <c r="B27" s="138" t="s">
        <v>32</v>
      </c>
      <c r="C27" s="128">
        <v>2565</v>
      </c>
      <c r="D27" s="123">
        <v>1652</v>
      </c>
      <c r="E27" s="123">
        <v>2696</v>
      </c>
      <c r="F27" s="123">
        <v>2876</v>
      </c>
      <c r="G27" s="123">
        <v>1910</v>
      </c>
      <c r="H27" s="123">
        <v>2668</v>
      </c>
      <c r="I27" s="123">
        <v>2063</v>
      </c>
      <c r="J27" s="123">
        <v>961</v>
      </c>
      <c r="K27" s="123">
        <v>1516</v>
      </c>
      <c r="L27" s="123">
        <v>1898</v>
      </c>
      <c r="M27" s="123">
        <v>2426</v>
      </c>
      <c r="N27" s="124">
        <v>2147</v>
      </c>
      <c r="O27" s="168">
        <f t="shared" si="0"/>
        <v>25378</v>
      </c>
      <c r="T27" s="100"/>
    </row>
    <row r="28" spans="1:20" s="19" customFormat="1" ht="17.25" thickTop="1" x14ac:dyDescent="0.3">
      <c r="A28" s="208" t="s">
        <v>57</v>
      </c>
      <c r="B28" s="142" t="s">
        <v>20</v>
      </c>
      <c r="C28" s="95">
        <v>188000</v>
      </c>
      <c r="D28" s="96">
        <v>221100</v>
      </c>
      <c r="E28" s="96">
        <v>183000</v>
      </c>
      <c r="F28" s="96">
        <v>280000</v>
      </c>
      <c r="G28" s="96">
        <v>269000</v>
      </c>
      <c r="H28" s="96">
        <v>248000</v>
      </c>
      <c r="I28" s="96">
        <v>272000</v>
      </c>
      <c r="J28" s="96">
        <v>199000</v>
      </c>
      <c r="K28" s="96">
        <v>280000</v>
      </c>
      <c r="L28" s="96">
        <v>312000</v>
      </c>
      <c r="M28" s="96">
        <v>360709</v>
      </c>
      <c r="N28" s="157">
        <v>294000</v>
      </c>
      <c r="O28" s="161">
        <f t="shared" si="0"/>
        <v>3106809</v>
      </c>
      <c r="T28" s="100"/>
    </row>
    <row r="29" spans="1:20" s="19" customFormat="1" x14ac:dyDescent="0.3">
      <c r="A29" s="206"/>
      <c r="B29" s="143" t="s">
        <v>54</v>
      </c>
      <c r="C29" s="86">
        <f>C28/C30</f>
        <v>1413.5338345864661</v>
      </c>
      <c r="D29" s="86">
        <f t="shared" ref="D29:N29" si="7">D28/D30</f>
        <v>1464.2384105960266</v>
      </c>
      <c r="E29" s="86">
        <f t="shared" si="7"/>
        <v>1512.3966942148761</v>
      </c>
      <c r="F29" s="86">
        <f t="shared" si="7"/>
        <v>1513.5135135135135</v>
      </c>
      <c r="G29" s="86">
        <f t="shared" si="7"/>
        <v>1537.1428571428571</v>
      </c>
      <c r="H29" s="86">
        <f t="shared" si="7"/>
        <v>1631.578947368421</v>
      </c>
      <c r="I29" s="86">
        <f t="shared" si="7"/>
        <v>1638.5542168674699</v>
      </c>
      <c r="J29" s="86">
        <f t="shared" si="7"/>
        <v>1631.1475409836066</v>
      </c>
      <c r="K29" s="86">
        <f t="shared" si="7"/>
        <v>1686.7469879518073</v>
      </c>
      <c r="L29" s="86">
        <f t="shared" si="7"/>
        <v>1743.0167597765362</v>
      </c>
      <c r="M29" s="86">
        <f t="shared" si="7"/>
        <v>1725.8803827751196</v>
      </c>
      <c r="N29" s="86">
        <f t="shared" si="7"/>
        <v>1661.0169491525423</v>
      </c>
      <c r="O29" s="161">
        <f t="shared" si="0"/>
        <v>19158.767094929237</v>
      </c>
      <c r="T29" s="100"/>
    </row>
    <row r="30" spans="1:20" s="19" customFormat="1" x14ac:dyDescent="0.3">
      <c r="A30" s="206"/>
      <c r="B30" s="137" t="s">
        <v>19</v>
      </c>
      <c r="C30" s="98">
        <v>133</v>
      </c>
      <c r="D30" s="98">
        <v>151</v>
      </c>
      <c r="E30" s="98">
        <v>121</v>
      </c>
      <c r="F30" s="98">
        <v>185</v>
      </c>
      <c r="G30" s="98">
        <v>175</v>
      </c>
      <c r="H30" s="98">
        <v>152</v>
      </c>
      <c r="I30" s="98">
        <v>166</v>
      </c>
      <c r="J30" s="98">
        <v>122</v>
      </c>
      <c r="K30" s="98">
        <v>166</v>
      </c>
      <c r="L30" s="98">
        <v>179</v>
      </c>
      <c r="M30" s="98">
        <v>209</v>
      </c>
      <c r="N30" s="99">
        <v>177</v>
      </c>
      <c r="O30" s="161">
        <f t="shared" si="0"/>
        <v>1936</v>
      </c>
      <c r="T30" s="100"/>
    </row>
    <row r="31" spans="1:20" s="19" customFormat="1" ht="17.25" thickBot="1" x14ac:dyDescent="0.35">
      <c r="A31" s="207"/>
      <c r="B31" s="138" t="s">
        <v>32</v>
      </c>
      <c r="C31" s="91">
        <v>2066</v>
      </c>
      <c r="D31" s="92">
        <v>2433</v>
      </c>
      <c r="E31" s="92">
        <v>1906</v>
      </c>
      <c r="F31" s="92">
        <v>3056</v>
      </c>
      <c r="G31" s="92">
        <v>3236</v>
      </c>
      <c r="H31" s="92">
        <v>2514</v>
      </c>
      <c r="I31" s="92">
        <v>3042</v>
      </c>
      <c r="J31" s="92">
        <v>1179</v>
      </c>
      <c r="K31" s="92">
        <v>2829</v>
      </c>
      <c r="L31" s="92">
        <v>294</v>
      </c>
      <c r="M31" s="92">
        <v>3396</v>
      </c>
      <c r="N31" s="93">
        <v>2941</v>
      </c>
      <c r="O31" s="162">
        <f t="shared" si="0"/>
        <v>28892</v>
      </c>
      <c r="T31" s="100"/>
    </row>
    <row r="32" spans="1:20" s="19" customFormat="1" ht="18" thickTop="1" thickBot="1" x14ac:dyDescent="0.35">
      <c r="A32" s="208" t="s">
        <v>56</v>
      </c>
      <c r="B32" s="142" t="s">
        <v>20</v>
      </c>
      <c r="C32" s="125">
        <v>141000</v>
      </c>
      <c r="D32" s="115">
        <v>218000</v>
      </c>
      <c r="E32" s="115">
        <v>191000</v>
      </c>
      <c r="F32" s="115">
        <v>349000</v>
      </c>
      <c r="G32" s="115">
        <v>217233</v>
      </c>
      <c r="H32" s="115">
        <v>277000</v>
      </c>
      <c r="I32" s="115">
        <v>279755</v>
      </c>
      <c r="J32" s="115">
        <v>142000</v>
      </c>
      <c r="K32" s="115">
        <v>356000</v>
      </c>
      <c r="L32" s="115">
        <v>269000</v>
      </c>
      <c r="M32" s="115">
        <v>320000</v>
      </c>
      <c r="N32" s="116">
        <v>344523</v>
      </c>
      <c r="O32" s="166">
        <f t="shared" si="0"/>
        <v>3104511</v>
      </c>
      <c r="T32" s="100"/>
    </row>
    <row r="33" spans="1:20" s="19" customFormat="1" ht="17.25" thickTop="1" x14ac:dyDescent="0.3">
      <c r="A33" s="206"/>
      <c r="B33" s="143" t="s">
        <v>54</v>
      </c>
      <c r="C33" s="118">
        <f>C32/C34</f>
        <v>1424.2424242424242</v>
      </c>
      <c r="D33" s="118">
        <f t="shared" ref="D33:N33" si="8">D32/D34</f>
        <v>1503.4482758620691</v>
      </c>
      <c r="E33" s="118">
        <f t="shared" si="8"/>
        <v>1480.6201550387598</v>
      </c>
      <c r="F33" s="118">
        <f t="shared" si="8"/>
        <v>1537.4449339207049</v>
      </c>
      <c r="G33" s="118">
        <f t="shared" si="8"/>
        <v>1540.6595744680851</v>
      </c>
      <c r="H33" s="118">
        <f t="shared" si="8"/>
        <v>1668.6746987951808</v>
      </c>
      <c r="I33" s="118">
        <f t="shared" si="8"/>
        <v>1645.6176470588234</v>
      </c>
      <c r="J33" s="118">
        <f t="shared" si="8"/>
        <v>1365.3846153846155</v>
      </c>
      <c r="K33" s="118">
        <f t="shared" si="8"/>
        <v>1671.3615023474179</v>
      </c>
      <c r="L33" s="118">
        <f t="shared" si="8"/>
        <v>1724.3589743589744</v>
      </c>
      <c r="M33" s="118">
        <f t="shared" si="8"/>
        <v>1767.9558011049724</v>
      </c>
      <c r="N33" s="118">
        <f t="shared" si="8"/>
        <v>1680.6</v>
      </c>
      <c r="O33" s="166">
        <f t="shared" si="0"/>
        <v>19010.368602582028</v>
      </c>
      <c r="T33" s="100"/>
    </row>
    <row r="34" spans="1:20" s="19" customFormat="1" x14ac:dyDescent="0.3">
      <c r="A34" s="206"/>
      <c r="B34" s="137" t="s">
        <v>19</v>
      </c>
      <c r="C34" s="126">
        <v>99</v>
      </c>
      <c r="D34" s="126">
        <v>145</v>
      </c>
      <c r="E34" s="126">
        <v>129</v>
      </c>
      <c r="F34" s="126">
        <v>227</v>
      </c>
      <c r="G34" s="126">
        <v>141</v>
      </c>
      <c r="H34" s="126">
        <v>166</v>
      </c>
      <c r="I34" s="126">
        <v>170</v>
      </c>
      <c r="J34" s="126">
        <v>104</v>
      </c>
      <c r="K34" s="126">
        <v>213</v>
      </c>
      <c r="L34" s="126">
        <v>156</v>
      </c>
      <c r="M34" s="126">
        <v>181</v>
      </c>
      <c r="N34" s="127">
        <v>205</v>
      </c>
      <c r="O34" s="167">
        <f t="shared" si="0"/>
        <v>1936</v>
      </c>
      <c r="T34" s="100"/>
    </row>
    <row r="35" spans="1:20" s="19" customFormat="1" ht="17.25" thickBot="1" x14ac:dyDescent="0.35">
      <c r="A35" s="207"/>
      <c r="B35" s="138" t="s">
        <v>32</v>
      </c>
      <c r="C35" s="128">
        <v>1710</v>
      </c>
      <c r="D35" s="123">
        <v>1978</v>
      </c>
      <c r="E35" s="123">
        <v>2605</v>
      </c>
      <c r="F35" s="123">
        <v>4032</v>
      </c>
      <c r="G35" s="123">
        <v>2335</v>
      </c>
      <c r="H35" s="123">
        <v>2494</v>
      </c>
      <c r="I35" s="123">
        <v>2188</v>
      </c>
      <c r="J35" s="123">
        <v>1447</v>
      </c>
      <c r="K35" s="123">
        <v>2731</v>
      </c>
      <c r="L35" s="123">
        <v>2374</v>
      </c>
      <c r="M35" s="123">
        <v>2780</v>
      </c>
      <c r="N35" s="124">
        <v>2970</v>
      </c>
      <c r="O35" s="168">
        <f>SUM(C35:N35)</f>
        <v>29644</v>
      </c>
      <c r="T35" s="100"/>
    </row>
    <row r="36" spans="1:20" ht="17.25" thickTop="1" x14ac:dyDescent="0.3">
      <c r="A36" s="202" t="s">
        <v>22</v>
      </c>
      <c r="B36" s="144" t="s">
        <v>20</v>
      </c>
      <c r="C36" s="129">
        <f>C4+C8+C12+C16+C20+C24+C28+C32</f>
        <v>1203431</v>
      </c>
      <c r="D36" s="130">
        <f>SUM(D4,D12,D16,D20,D24,D28,D32)</f>
        <v>1425100</v>
      </c>
      <c r="E36" s="130">
        <f t="shared" ref="E36:N36" si="9">E4+E8+E12+E16+E20+E24+E28+E32</f>
        <v>1403124</v>
      </c>
      <c r="F36" s="130">
        <f t="shared" si="9"/>
        <v>1697000</v>
      </c>
      <c r="G36" s="130">
        <f t="shared" si="9"/>
        <v>1585233</v>
      </c>
      <c r="H36" s="130">
        <f t="shared" si="9"/>
        <v>1380885</v>
      </c>
      <c r="I36" s="130">
        <f t="shared" si="9"/>
        <v>1585781</v>
      </c>
      <c r="J36" s="130">
        <f t="shared" si="9"/>
        <v>865000</v>
      </c>
      <c r="K36" s="130">
        <f t="shared" si="9"/>
        <v>1482000</v>
      </c>
      <c r="L36" s="130">
        <f t="shared" si="9"/>
        <v>1428000</v>
      </c>
      <c r="M36" s="130">
        <f t="shared" si="9"/>
        <v>1769709</v>
      </c>
      <c r="N36" s="158">
        <f t="shared" si="9"/>
        <v>1760653</v>
      </c>
      <c r="O36" s="169">
        <f>SUM(C36:N36)</f>
        <v>17585916</v>
      </c>
      <c r="P36" s="133"/>
    </row>
    <row r="37" spans="1:20" x14ac:dyDescent="0.3">
      <c r="A37" s="203"/>
      <c r="B37" s="145" t="s">
        <v>19</v>
      </c>
      <c r="C37" s="131">
        <f>C6+C10+C14+C18+C22+C26+C30+C34</f>
        <v>859</v>
      </c>
      <c r="D37" s="132">
        <f t="shared" ref="D37:N38" si="10">D6+D10+D14+D18+D22+D26+D30+D34</f>
        <v>1005</v>
      </c>
      <c r="E37" s="132">
        <f t="shared" si="10"/>
        <v>914</v>
      </c>
      <c r="F37" s="132">
        <f t="shared" si="10"/>
        <v>1118</v>
      </c>
      <c r="G37" s="132">
        <f t="shared" si="10"/>
        <v>1064</v>
      </c>
      <c r="H37" s="132">
        <f t="shared" si="10"/>
        <v>873</v>
      </c>
      <c r="I37" s="132">
        <f t="shared" si="10"/>
        <v>946</v>
      </c>
      <c r="J37" s="132">
        <f t="shared" si="10"/>
        <v>689</v>
      </c>
      <c r="K37" s="132">
        <f t="shared" si="10"/>
        <v>900</v>
      </c>
      <c r="L37" s="132">
        <f t="shared" si="10"/>
        <v>812</v>
      </c>
      <c r="M37" s="132">
        <f t="shared" si="10"/>
        <v>1025</v>
      </c>
      <c r="N37" s="159">
        <f t="shared" si="10"/>
        <v>1079</v>
      </c>
      <c r="O37" s="170">
        <f>SUM(C37:N37)</f>
        <v>11284</v>
      </c>
      <c r="P37" s="133"/>
    </row>
    <row r="38" spans="1:20" ht="17.25" thickBot="1" x14ac:dyDescent="0.35">
      <c r="A38" s="204"/>
      <c r="B38" s="146" t="s">
        <v>32</v>
      </c>
      <c r="C38" s="152">
        <f>C7+C11+C15+C19+C23+C27+C31+C35</f>
        <v>10294</v>
      </c>
      <c r="D38" s="153">
        <f t="shared" si="10"/>
        <v>10947</v>
      </c>
      <c r="E38" s="153">
        <f t="shared" si="10"/>
        <v>12905</v>
      </c>
      <c r="F38" s="153">
        <f t="shared" si="10"/>
        <v>16244</v>
      </c>
      <c r="G38" s="153">
        <f t="shared" si="10"/>
        <v>13456</v>
      </c>
      <c r="H38" s="153">
        <f t="shared" si="10"/>
        <v>10998</v>
      </c>
      <c r="I38" s="153">
        <f t="shared" si="10"/>
        <v>11761</v>
      </c>
      <c r="J38" s="153">
        <f t="shared" si="10"/>
        <v>6512</v>
      </c>
      <c r="K38" s="153">
        <f t="shared" si="10"/>
        <v>10246</v>
      </c>
      <c r="L38" s="153">
        <f t="shared" si="10"/>
        <v>7618</v>
      </c>
      <c r="M38" s="153">
        <f t="shared" si="10"/>
        <v>13723</v>
      </c>
      <c r="N38" s="160">
        <f t="shared" si="10"/>
        <v>12527</v>
      </c>
      <c r="O38" s="171">
        <f>SUM(C38:N38)</f>
        <v>137231</v>
      </c>
      <c r="P38" s="133"/>
    </row>
    <row r="39" spans="1:20" x14ac:dyDescent="0.3">
      <c r="A39" s="100"/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11"/>
      <c r="P39" s="134"/>
    </row>
  </sheetData>
  <mergeCells count="9">
    <mergeCell ref="A28:A31"/>
    <mergeCell ref="A32:A35"/>
    <mergeCell ref="A36:A38"/>
    <mergeCell ref="A4:A7"/>
    <mergeCell ref="A8:A11"/>
    <mergeCell ref="A12:A15"/>
    <mergeCell ref="A16:A19"/>
    <mergeCell ref="A20:A23"/>
    <mergeCell ref="A24:A27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32" sqref="J32"/>
    </sheetView>
  </sheetViews>
  <sheetFormatPr defaultRowHeight="16.5" x14ac:dyDescent="0.3"/>
  <cols>
    <col min="1" max="1" width="11.2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16" ht="25.5" customHeight="1" thickBot="1" x14ac:dyDescent="0.35">
      <c r="A2" s="14" t="s">
        <v>61</v>
      </c>
      <c r="B2" s="14"/>
      <c r="C2" s="14"/>
      <c r="D2" s="14"/>
      <c r="E2" s="14"/>
      <c r="F2" s="14"/>
    </row>
    <row r="3" spans="1:16" ht="17.25" thickBot="1" x14ac:dyDescent="0.35">
      <c r="A3" s="147" t="s">
        <v>0</v>
      </c>
      <c r="B3" s="148" t="s">
        <v>21</v>
      </c>
      <c r="C3" s="149" t="s">
        <v>5</v>
      </c>
      <c r="D3" s="150" t="s">
        <v>6</v>
      </c>
      <c r="E3" s="150" t="s">
        <v>7</v>
      </c>
      <c r="F3" s="150" t="s">
        <v>8</v>
      </c>
      <c r="G3" s="150" t="s">
        <v>9</v>
      </c>
      <c r="H3" s="150" t="s">
        <v>10</v>
      </c>
      <c r="I3" s="150" t="s">
        <v>11</v>
      </c>
      <c r="J3" s="150" t="s">
        <v>12</v>
      </c>
      <c r="K3" s="150" t="s">
        <v>13</v>
      </c>
      <c r="L3" s="150" t="s">
        <v>14</v>
      </c>
      <c r="M3" s="150" t="s">
        <v>15</v>
      </c>
      <c r="N3" s="151" t="s">
        <v>16</v>
      </c>
      <c r="O3" s="147" t="s">
        <v>17</v>
      </c>
    </row>
    <row r="4" spans="1:16" x14ac:dyDescent="0.3">
      <c r="A4" s="205" t="s">
        <v>65</v>
      </c>
      <c r="B4" s="135" t="s">
        <v>20</v>
      </c>
      <c r="C4" s="174">
        <v>397000</v>
      </c>
      <c r="D4" s="175">
        <v>227000</v>
      </c>
      <c r="E4" s="175">
        <v>722000</v>
      </c>
      <c r="F4" s="175">
        <v>727000</v>
      </c>
      <c r="G4" s="175">
        <v>558000</v>
      </c>
      <c r="H4" s="175">
        <v>722000</v>
      </c>
      <c r="I4" s="175">
        <v>696000</v>
      </c>
      <c r="J4" s="175">
        <v>571000</v>
      </c>
      <c r="K4" s="175"/>
      <c r="L4" s="175"/>
      <c r="M4" s="175"/>
      <c r="N4" s="176"/>
      <c r="O4" s="177">
        <f t="shared" ref="O4:O34" si="0">SUM(C4:N4)</f>
        <v>4620000</v>
      </c>
    </row>
    <row r="5" spans="1:16" x14ac:dyDescent="0.3">
      <c r="A5" s="206"/>
      <c r="B5" s="136" t="s">
        <v>18</v>
      </c>
      <c r="C5" s="174">
        <f>C4/C6</f>
        <v>1689.3617021276596</v>
      </c>
      <c r="D5" s="174">
        <f t="shared" ref="D5:N5" si="1">D4/D6</f>
        <v>1759.6899224806202</v>
      </c>
      <c r="E5" s="174">
        <f t="shared" si="1"/>
        <v>2033.8028169014085</v>
      </c>
      <c r="F5" s="174">
        <f t="shared" si="1"/>
        <v>2042.1348314606741</v>
      </c>
      <c r="G5" s="174">
        <f t="shared" si="1"/>
        <v>2000</v>
      </c>
      <c r="H5" s="174">
        <f t="shared" si="1"/>
        <v>2123.5294117647059</v>
      </c>
      <c r="I5" s="174">
        <f t="shared" si="1"/>
        <v>2077.6119402985073</v>
      </c>
      <c r="J5" s="174">
        <f t="shared" si="1"/>
        <v>1836.0128617363343</v>
      </c>
      <c r="K5" s="174" t="e">
        <f t="shared" si="1"/>
        <v>#DIV/0!</v>
      </c>
      <c r="L5" s="174" t="e">
        <f t="shared" si="1"/>
        <v>#DIV/0!</v>
      </c>
      <c r="M5" s="174" t="e">
        <f t="shared" si="1"/>
        <v>#DIV/0!</v>
      </c>
      <c r="N5" s="174" t="e">
        <f t="shared" si="1"/>
        <v>#DIV/0!</v>
      </c>
      <c r="O5" s="177" t="e">
        <f t="shared" si="0"/>
        <v>#DIV/0!</v>
      </c>
    </row>
    <row r="6" spans="1:16" x14ac:dyDescent="0.3">
      <c r="A6" s="206"/>
      <c r="B6" s="137" t="s">
        <v>19</v>
      </c>
      <c r="C6" s="179">
        <v>235</v>
      </c>
      <c r="D6" s="179">
        <v>129</v>
      </c>
      <c r="E6" s="179">
        <v>355</v>
      </c>
      <c r="F6" s="179">
        <v>356</v>
      </c>
      <c r="G6" s="179">
        <v>279</v>
      </c>
      <c r="H6" s="179">
        <v>340</v>
      </c>
      <c r="I6" s="179">
        <v>335</v>
      </c>
      <c r="J6" s="179">
        <v>311</v>
      </c>
      <c r="K6" s="179"/>
      <c r="L6" s="179"/>
      <c r="M6" s="179"/>
      <c r="N6" s="180"/>
      <c r="O6" s="177">
        <f t="shared" si="0"/>
        <v>2340</v>
      </c>
    </row>
    <row r="7" spans="1:16" s="19" customFormat="1" ht="17.25" thickBot="1" x14ac:dyDescent="0.35">
      <c r="A7" s="207"/>
      <c r="B7" s="173" t="s">
        <v>32</v>
      </c>
      <c r="C7" s="181">
        <v>1193</v>
      </c>
      <c r="D7" s="182">
        <v>1165</v>
      </c>
      <c r="E7" s="182">
        <v>2568</v>
      </c>
      <c r="F7" s="182">
        <v>2163</v>
      </c>
      <c r="G7" s="182">
        <v>1784</v>
      </c>
      <c r="H7" s="182">
        <v>2238</v>
      </c>
      <c r="I7" s="182">
        <v>2020</v>
      </c>
      <c r="J7" s="182">
        <v>1879</v>
      </c>
      <c r="K7" s="182"/>
      <c r="L7" s="182"/>
      <c r="M7" s="182"/>
      <c r="N7" s="183"/>
      <c r="O7" s="184">
        <f t="shared" si="0"/>
        <v>15010</v>
      </c>
    </row>
    <row r="8" spans="1:16" ht="18" hidden="1" thickTop="1" thickBot="1" x14ac:dyDescent="0.35">
      <c r="A8" s="208" t="s">
        <v>46</v>
      </c>
      <c r="B8" s="135" t="s">
        <v>20</v>
      </c>
      <c r="C8" s="114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6"/>
      <c r="O8" s="163">
        <f t="shared" si="0"/>
        <v>0</v>
      </c>
    </row>
    <row r="9" spans="1:16" ht="18" hidden="1" thickTop="1" thickBot="1" x14ac:dyDescent="0.35">
      <c r="A9" s="206"/>
      <c r="B9" s="136" t="s">
        <v>18</v>
      </c>
      <c r="C9" s="117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55"/>
      <c r="O9" s="163">
        <f t="shared" si="0"/>
        <v>0</v>
      </c>
    </row>
    <row r="10" spans="1:16" ht="18" hidden="1" thickTop="1" thickBot="1" x14ac:dyDescent="0.35">
      <c r="A10" s="206"/>
      <c r="B10" s="137" t="s">
        <v>19</v>
      </c>
      <c r="C10" s="119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1"/>
      <c r="O10" s="164">
        <f t="shared" si="0"/>
        <v>0</v>
      </c>
      <c r="P10" s="19"/>
    </row>
    <row r="11" spans="1:16" s="19" customFormat="1" ht="18" hidden="1" thickTop="1" thickBot="1" x14ac:dyDescent="0.35">
      <c r="A11" s="207"/>
      <c r="B11" s="138" t="s">
        <v>32</v>
      </c>
      <c r="C11" s="122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4"/>
      <c r="O11" s="165">
        <f t="shared" si="0"/>
        <v>0</v>
      </c>
      <c r="P11"/>
    </row>
    <row r="12" spans="1:16" ht="17.25" thickTop="1" x14ac:dyDescent="0.3">
      <c r="A12" s="209" t="s">
        <v>59</v>
      </c>
      <c r="B12" s="139" t="s">
        <v>20</v>
      </c>
      <c r="C12" s="86">
        <v>180000</v>
      </c>
      <c r="D12" s="87">
        <v>70000</v>
      </c>
      <c r="E12" s="87">
        <v>257000</v>
      </c>
      <c r="F12" s="87">
        <v>160000</v>
      </c>
      <c r="G12" s="87">
        <v>160000</v>
      </c>
      <c r="H12" s="87">
        <v>240000</v>
      </c>
      <c r="I12" s="87">
        <v>336000</v>
      </c>
      <c r="J12" s="87">
        <v>170000</v>
      </c>
      <c r="K12" s="87"/>
      <c r="L12" s="87"/>
      <c r="M12" s="87"/>
      <c r="N12" s="88"/>
      <c r="O12" s="161">
        <f t="shared" si="0"/>
        <v>1573000</v>
      </c>
    </row>
    <row r="13" spans="1:16" x14ac:dyDescent="0.3">
      <c r="A13" s="210"/>
      <c r="B13" s="140" t="s">
        <v>18</v>
      </c>
      <c r="C13" s="86">
        <f>C12/C14</f>
        <v>1512.6050420168067</v>
      </c>
      <c r="D13" s="86">
        <f t="shared" ref="D13:N13" si="2">D12/D14</f>
        <v>1666.6666666666667</v>
      </c>
      <c r="E13" s="86">
        <f t="shared" si="2"/>
        <v>1976.9230769230769</v>
      </c>
      <c r="F13" s="86">
        <f t="shared" si="2"/>
        <v>1975.3086419753085</v>
      </c>
      <c r="G13" s="86">
        <f t="shared" si="2"/>
        <v>2025.3164556962026</v>
      </c>
      <c r="H13" s="86">
        <f t="shared" si="2"/>
        <v>2105.2631578947367</v>
      </c>
      <c r="I13" s="86">
        <f t="shared" si="2"/>
        <v>2126.5822784810125</v>
      </c>
      <c r="J13" s="86">
        <f t="shared" si="2"/>
        <v>1868.131868131868</v>
      </c>
      <c r="K13" s="86" t="e">
        <f t="shared" si="2"/>
        <v>#DIV/0!</v>
      </c>
      <c r="L13" s="86" t="e">
        <f t="shared" si="2"/>
        <v>#DIV/0!</v>
      </c>
      <c r="M13" s="86" t="e">
        <f t="shared" si="2"/>
        <v>#DIV/0!</v>
      </c>
      <c r="N13" s="86" t="e">
        <f t="shared" si="2"/>
        <v>#DIV/0!</v>
      </c>
      <c r="O13" s="161" t="e">
        <f t="shared" si="0"/>
        <v>#DIV/0!</v>
      </c>
    </row>
    <row r="14" spans="1:16" x14ac:dyDescent="0.3">
      <c r="A14" s="210"/>
      <c r="B14" s="141" t="s">
        <v>19</v>
      </c>
      <c r="C14" s="89">
        <v>119</v>
      </c>
      <c r="D14" s="89">
        <v>42</v>
      </c>
      <c r="E14" s="89">
        <v>130</v>
      </c>
      <c r="F14" s="89">
        <v>81</v>
      </c>
      <c r="G14" s="89">
        <v>79</v>
      </c>
      <c r="H14" s="89">
        <v>114</v>
      </c>
      <c r="I14" s="89">
        <v>158</v>
      </c>
      <c r="J14" s="89">
        <v>91</v>
      </c>
      <c r="K14" s="89"/>
      <c r="L14" s="89"/>
      <c r="M14" s="89"/>
      <c r="N14" s="90"/>
      <c r="O14" s="161">
        <f t="shared" si="0"/>
        <v>814</v>
      </c>
    </row>
    <row r="15" spans="1:16" s="19" customFormat="1" ht="17.25" thickBot="1" x14ac:dyDescent="0.35">
      <c r="A15" s="211"/>
      <c r="B15" s="141" t="s">
        <v>32</v>
      </c>
      <c r="C15" s="89">
        <v>1626</v>
      </c>
      <c r="D15" s="112">
        <v>880</v>
      </c>
      <c r="E15" s="112">
        <v>1020</v>
      </c>
      <c r="F15" s="112">
        <v>1181</v>
      </c>
      <c r="G15" s="112">
        <v>1129</v>
      </c>
      <c r="H15" s="112">
        <v>1210</v>
      </c>
      <c r="I15" s="112">
        <v>1656</v>
      </c>
      <c r="J15" s="112">
        <v>721</v>
      </c>
      <c r="K15" s="172"/>
      <c r="L15" s="112"/>
      <c r="M15" s="112"/>
      <c r="N15" s="156"/>
      <c r="O15" s="162">
        <f t="shared" si="0"/>
        <v>9423</v>
      </c>
    </row>
    <row r="16" spans="1:16" ht="18" thickTop="1" thickBot="1" x14ac:dyDescent="0.35">
      <c r="A16" s="208" t="s">
        <v>55</v>
      </c>
      <c r="B16" s="142" t="s">
        <v>20</v>
      </c>
      <c r="C16" s="125">
        <v>69000</v>
      </c>
      <c r="D16" s="115">
        <v>66000</v>
      </c>
      <c r="E16" s="115">
        <v>37000</v>
      </c>
      <c r="F16" s="115">
        <v>50000</v>
      </c>
      <c r="G16" s="115">
        <v>50000</v>
      </c>
      <c r="H16" s="115">
        <v>141000</v>
      </c>
      <c r="I16" s="115">
        <v>138800</v>
      </c>
      <c r="J16" s="115">
        <v>141747</v>
      </c>
      <c r="K16" s="115"/>
      <c r="L16" s="115"/>
      <c r="M16" s="115"/>
      <c r="N16" s="116"/>
      <c r="O16" s="166">
        <f t="shared" si="0"/>
        <v>693547</v>
      </c>
    </row>
    <row r="17" spans="1:20" ht="17.25" thickTop="1" x14ac:dyDescent="0.3">
      <c r="A17" s="206"/>
      <c r="B17" s="136" t="s">
        <v>18</v>
      </c>
      <c r="C17" s="118">
        <f>C16/C18</f>
        <v>1380</v>
      </c>
      <c r="D17" s="118">
        <f t="shared" ref="D17:N17" si="3">D16/D18</f>
        <v>1833.3333333333333</v>
      </c>
      <c r="E17" s="118">
        <f t="shared" si="3"/>
        <v>1850</v>
      </c>
      <c r="F17" s="118">
        <f t="shared" si="3"/>
        <v>2083.3333333333335</v>
      </c>
      <c r="G17" s="118">
        <f t="shared" si="3"/>
        <v>1923.0769230769231</v>
      </c>
      <c r="H17" s="118">
        <f t="shared" si="3"/>
        <v>2043.4782608695652</v>
      </c>
      <c r="I17" s="118">
        <f t="shared" si="3"/>
        <v>2071.6417910447763</v>
      </c>
      <c r="J17" s="118">
        <f t="shared" si="3"/>
        <v>1771.8375000000001</v>
      </c>
      <c r="K17" s="118" t="e">
        <f t="shared" si="3"/>
        <v>#DIV/0!</v>
      </c>
      <c r="L17" s="118" t="e">
        <f t="shared" si="3"/>
        <v>#DIV/0!</v>
      </c>
      <c r="M17" s="118" t="e">
        <f t="shared" si="3"/>
        <v>#DIV/0!</v>
      </c>
      <c r="N17" s="118" t="e">
        <f t="shared" si="3"/>
        <v>#DIV/0!</v>
      </c>
      <c r="O17" s="166" t="e">
        <f t="shared" si="0"/>
        <v>#DIV/0!</v>
      </c>
    </row>
    <row r="18" spans="1:20" x14ac:dyDescent="0.3">
      <c r="A18" s="206"/>
      <c r="B18" s="137" t="s">
        <v>19</v>
      </c>
      <c r="C18" s="126">
        <v>50</v>
      </c>
      <c r="D18" s="126">
        <v>36</v>
      </c>
      <c r="E18" s="126">
        <v>20</v>
      </c>
      <c r="F18" s="126">
        <v>24</v>
      </c>
      <c r="G18" s="126">
        <v>26</v>
      </c>
      <c r="H18" s="126">
        <v>69</v>
      </c>
      <c r="I18" s="126">
        <v>67</v>
      </c>
      <c r="J18" s="126">
        <v>80</v>
      </c>
      <c r="K18" s="126"/>
      <c r="L18" s="126"/>
      <c r="M18" s="126"/>
      <c r="N18" s="127"/>
      <c r="O18" s="167">
        <f t="shared" si="0"/>
        <v>372</v>
      </c>
    </row>
    <row r="19" spans="1:20" s="19" customFormat="1" ht="17.25" thickBot="1" x14ac:dyDescent="0.35">
      <c r="A19" s="207"/>
      <c r="B19" s="138" t="s">
        <v>32</v>
      </c>
      <c r="C19" s="128">
        <v>620</v>
      </c>
      <c r="D19" s="123">
        <v>344</v>
      </c>
      <c r="E19" s="123">
        <v>512</v>
      </c>
      <c r="F19" s="123">
        <v>226</v>
      </c>
      <c r="G19" s="123">
        <v>399</v>
      </c>
      <c r="H19" s="123">
        <v>980</v>
      </c>
      <c r="I19" s="123">
        <v>920</v>
      </c>
      <c r="J19" s="123">
        <v>1000</v>
      </c>
      <c r="K19" s="123"/>
      <c r="L19" s="123"/>
      <c r="M19" s="123"/>
      <c r="N19" s="124"/>
      <c r="O19" s="168">
        <f t="shared" si="0"/>
        <v>5001</v>
      </c>
      <c r="T19" s="100"/>
    </row>
    <row r="20" spans="1:20" s="19" customFormat="1" ht="17.25" thickTop="1" x14ac:dyDescent="0.3">
      <c r="A20" s="208" t="s">
        <v>60</v>
      </c>
      <c r="B20" s="135" t="s">
        <v>20</v>
      </c>
      <c r="C20" s="86"/>
      <c r="D20" s="87">
        <v>117000</v>
      </c>
      <c r="E20" s="87"/>
      <c r="F20" s="87">
        <v>158000</v>
      </c>
      <c r="G20" s="87"/>
      <c r="H20" s="87">
        <v>105000</v>
      </c>
      <c r="I20" s="87">
        <v>102000</v>
      </c>
      <c r="J20" s="87">
        <v>126000</v>
      </c>
      <c r="K20" s="87"/>
      <c r="L20" s="87"/>
      <c r="M20" s="87"/>
      <c r="N20" s="88"/>
      <c r="O20" s="161">
        <f t="shared" si="0"/>
        <v>608000</v>
      </c>
      <c r="T20" s="100"/>
    </row>
    <row r="21" spans="1:20" s="19" customFormat="1" x14ac:dyDescent="0.3">
      <c r="A21" s="206"/>
      <c r="B21" s="143" t="s">
        <v>54</v>
      </c>
      <c r="C21" s="86" t="e">
        <f>C20/C22</f>
        <v>#DIV/0!</v>
      </c>
      <c r="D21" s="86">
        <f t="shared" ref="D21:N21" si="4">D20/D22</f>
        <v>1625</v>
      </c>
      <c r="E21" s="86" t="e">
        <f t="shared" si="4"/>
        <v>#DIV/0!</v>
      </c>
      <c r="F21" s="86">
        <f t="shared" si="4"/>
        <v>1880.952380952381</v>
      </c>
      <c r="G21" s="86" t="e">
        <f t="shared" si="4"/>
        <v>#DIV/0!</v>
      </c>
      <c r="H21" s="86">
        <f t="shared" si="4"/>
        <v>2142.8571428571427</v>
      </c>
      <c r="I21" s="86">
        <f t="shared" si="4"/>
        <v>2170.2127659574467</v>
      </c>
      <c r="J21" s="86">
        <f t="shared" si="4"/>
        <v>1800</v>
      </c>
      <c r="K21" s="86" t="e">
        <f t="shared" si="4"/>
        <v>#DIV/0!</v>
      </c>
      <c r="L21" s="86" t="e">
        <f t="shared" si="4"/>
        <v>#DIV/0!</v>
      </c>
      <c r="M21" s="86" t="e">
        <f t="shared" si="4"/>
        <v>#DIV/0!</v>
      </c>
      <c r="N21" s="86" t="e">
        <f t="shared" si="4"/>
        <v>#DIV/0!</v>
      </c>
      <c r="O21" s="161" t="e">
        <f t="shared" si="0"/>
        <v>#DIV/0!</v>
      </c>
      <c r="T21" s="100"/>
    </row>
    <row r="22" spans="1:20" s="19" customFormat="1" x14ac:dyDescent="0.3">
      <c r="A22" s="206"/>
      <c r="B22" s="137" t="s">
        <v>19</v>
      </c>
      <c r="C22" s="98"/>
      <c r="D22" s="98">
        <v>72</v>
      </c>
      <c r="E22" s="98"/>
      <c r="F22" s="98">
        <v>84</v>
      </c>
      <c r="G22" s="98"/>
      <c r="H22" s="98">
        <v>49</v>
      </c>
      <c r="I22" s="98">
        <v>47</v>
      </c>
      <c r="J22" s="98">
        <v>70</v>
      </c>
      <c r="K22" s="98"/>
      <c r="L22" s="98"/>
      <c r="M22" s="98"/>
      <c r="N22" s="99"/>
      <c r="O22" s="161">
        <f t="shared" si="0"/>
        <v>322</v>
      </c>
      <c r="T22" s="100"/>
    </row>
    <row r="23" spans="1:20" s="19" customFormat="1" ht="17.25" thickBot="1" x14ac:dyDescent="0.35">
      <c r="A23" s="207"/>
      <c r="B23" s="138" t="s">
        <v>32</v>
      </c>
      <c r="C23" s="91">
        <v>494</v>
      </c>
      <c r="D23" s="92">
        <v>219</v>
      </c>
      <c r="E23" s="92">
        <v>140</v>
      </c>
      <c r="F23" s="92">
        <v>972</v>
      </c>
      <c r="G23" s="92"/>
      <c r="H23" s="92">
        <v>541</v>
      </c>
      <c r="I23" s="92">
        <v>313</v>
      </c>
      <c r="J23" s="92">
        <v>780</v>
      </c>
      <c r="K23" s="92"/>
      <c r="L23" s="92"/>
      <c r="M23" s="92"/>
      <c r="N23" s="93"/>
      <c r="O23" s="162">
        <f t="shared" si="0"/>
        <v>3459</v>
      </c>
      <c r="T23" s="100"/>
    </row>
    <row r="24" spans="1:20" s="19" customFormat="1" ht="18" thickTop="1" thickBot="1" x14ac:dyDescent="0.35">
      <c r="A24" s="208" t="s">
        <v>58</v>
      </c>
      <c r="B24" s="142" t="s">
        <v>20</v>
      </c>
      <c r="C24" s="125">
        <v>240126</v>
      </c>
      <c r="D24" s="115">
        <v>188000</v>
      </c>
      <c r="E24" s="115">
        <v>160000</v>
      </c>
      <c r="F24" s="115">
        <v>165000</v>
      </c>
      <c r="G24" s="115">
        <v>133000</v>
      </c>
      <c r="H24" s="115">
        <v>309222</v>
      </c>
      <c r="I24" s="115">
        <v>370470</v>
      </c>
      <c r="J24" s="115">
        <v>385475</v>
      </c>
      <c r="K24" s="115"/>
      <c r="L24" s="115"/>
      <c r="M24" s="115"/>
      <c r="N24" s="116"/>
      <c r="O24" s="166">
        <f t="shared" si="0"/>
        <v>1951293</v>
      </c>
      <c r="T24" s="100"/>
    </row>
    <row r="25" spans="1:20" s="19" customFormat="1" ht="17.25" thickTop="1" x14ac:dyDescent="0.3">
      <c r="A25" s="206"/>
      <c r="B25" s="143" t="s">
        <v>54</v>
      </c>
      <c r="C25" s="118">
        <f>C24/C26</f>
        <v>1667.5416666666667</v>
      </c>
      <c r="D25" s="118">
        <f t="shared" ref="D25:N25" si="5">D24/D26</f>
        <v>1678.5714285714287</v>
      </c>
      <c r="E25" s="118">
        <f t="shared" si="5"/>
        <v>1927.7108433734941</v>
      </c>
      <c r="F25" s="118">
        <f t="shared" si="5"/>
        <v>2012.1951219512196</v>
      </c>
      <c r="G25" s="118">
        <f t="shared" si="5"/>
        <v>1955.8823529411766</v>
      </c>
      <c r="H25" s="118">
        <f t="shared" si="5"/>
        <v>2089.3378378378379</v>
      </c>
      <c r="I25" s="118">
        <f t="shared" si="5"/>
        <v>2024.4262295081967</v>
      </c>
      <c r="J25" s="118">
        <f t="shared" si="5"/>
        <v>1835.5952380952381</v>
      </c>
      <c r="K25" s="118" t="e">
        <f t="shared" si="5"/>
        <v>#DIV/0!</v>
      </c>
      <c r="L25" s="118" t="e">
        <f t="shared" si="5"/>
        <v>#DIV/0!</v>
      </c>
      <c r="M25" s="118" t="e">
        <f t="shared" si="5"/>
        <v>#DIV/0!</v>
      </c>
      <c r="N25" s="118" t="e">
        <f t="shared" si="5"/>
        <v>#DIV/0!</v>
      </c>
      <c r="O25" s="166" t="e">
        <f t="shared" si="0"/>
        <v>#DIV/0!</v>
      </c>
      <c r="T25" s="100"/>
    </row>
    <row r="26" spans="1:20" s="19" customFormat="1" x14ac:dyDescent="0.3">
      <c r="A26" s="206"/>
      <c r="B26" s="137" t="s">
        <v>19</v>
      </c>
      <c r="C26" s="126">
        <v>144</v>
      </c>
      <c r="D26" s="126">
        <v>112</v>
      </c>
      <c r="E26" s="126">
        <v>83</v>
      </c>
      <c r="F26" s="126">
        <v>82</v>
      </c>
      <c r="G26" s="126">
        <v>68</v>
      </c>
      <c r="H26" s="126">
        <v>148</v>
      </c>
      <c r="I26" s="126">
        <v>183</v>
      </c>
      <c r="J26" s="126">
        <v>210</v>
      </c>
      <c r="K26" s="126"/>
      <c r="L26" s="126"/>
      <c r="M26" s="126"/>
      <c r="N26" s="127"/>
      <c r="O26" s="167">
        <f t="shared" si="0"/>
        <v>1030</v>
      </c>
      <c r="S26" s="19" t="s">
        <v>63</v>
      </c>
      <c r="T26" s="100"/>
    </row>
    <row r="27" spans="1:20" s="19" customFormat="1" ht="17.25" thickBot="1" x14ac:dyDescent="0.35">
      <c r="A27" s="207"/>
      <c r="B27" s="138" t="s">
        <v>32</v>
      </c>
      <c r="C27" s="128">
        <v>2295</v>
      </c>
      <c r="D27" s="123">
        <v>1534</v>
      </c>
      <c r="E27" s="123">
        <v>1542</v>
      </c>
      <c r="F27" s="123">
        <v>1361</v>
      </c>
      <c r="G27" s="123">
        <v>1886</v>
      </c>
      <c r="H27" s="123">
        <v>2133</v>
      </c>
      <c r="I27" s="123">
        <v>3392</v>
      </c>
      <c r="J27" s="123">
        <v>3182</v>
      </c>
      <c r="K27" s="123"/>
      <c r="L27" s="123"/>
      <c r="M27" s="123"/>
      <c r="N27" s="124"/>
      <c r="O27" s="168">
        <f t="shared" si="0"/>
        <v>17325</v>
      </c>
      <c r="T27" s="100"/>
    </row>
    <row r="28" spans="1:20" s="19" customFormat="1" ht="17.25" thickTop="1" x14ac:dyDescent="0.3">
      <c r="A28" s="208" t="s">
        <v>57</v>
      </c>
      <c r="B28" s="142" t="s">
        <v>20</v>
      </c>
      <c r="C28" s="95">
        <v>189000</v>
      </c>
      <c r="D28" s="96">
        <v>239000</v>
      </c>
      <c r="E28" s="96">
        <v>249800</v>
      </c>
      <c r="F28" s="96">
        <v>299125</v>
      </c>
      <c r="G28" s="96">
        <v>267340</v>
      </c>
      <c r="H28" s="96">
        <v>231000</v>
      </c>
      <c r="I28" s="96">
        <v>482752</v>
      </c>
      <c r="J28" s="96">
        <v>336660</v>
      </c>
      <c r="K28" s="96"/>
      <c r="L28" s="96"/>
      <c r="M28" s="96"/>
      <c r="N28" s="157"/>
      <c r="O28" s="161">
        <f t="shared" si="0"/>
        <v>2294677</v>
      </c>
      <c r="T28" s="100"/>
    </row>
    <row r="29" spans="1:20" s="19" customFormat="1" x14ac:dyDescent="0.3">
      <c r="A29" s="206"/>
      <c r="B29" s="143" t="s">
        <v>54</v>
      </c>
      <c r="C29" s="86">
        <f>C28/C30</f>
        <v>1672.5663716814158</v>
      </c>
      <c r="D29" s="86">
        <f t="shared" ref="D29:N29" si="6">D28/D30</f>
        <v>1783.5820895522388</v>
      </c>
      <c r="E29" s="86">
        <f t="shared" si="6"/>
        <v>1906.8702290076335</v>
      </c>
      <c r="F29" s="86">
        <f t="shared" si="6"/>
        <v>1994.1666666666667</v>
      </c>
      <c r="G29" s="86">
        <f t="shared" si="6"/>
        <v>1995.0746268656717</v>
      </c>
      <c r="H29" s="86">
        <f t="shared" si="6"/>
        <v>2062.5</v>
      </c>
      <c r="I29" s="86">
        <f t="shared" si="6"/>
        <v>2011.4666666666667</v>
      </c>
      <c r="J29" s="86">
        <f t="shared" si="6"/>
        <v>1839.672131147541</v>
      </c>
      <c r="K29" s="86" t="e">
        <f t="shared" si="6"/>
        <v>#DIV/0!</v>
      </c>
      <c r="L29" s="86" t="e">
        <f t="shared" si="6"/>
        <v>#DIV/0!</v>
      </c>
      <c r="M29" s="86" t="e">
        <f t="shared" si="6"/>
        <v>#DIV/0!</v>
      </c>
      <c r="N29" s="86" t="e">
        <f t="shared" si="6"/>
        <v>#DIV/0!</v>
      </c>
      <c r="O29" s="161" t="e">
        <f t="shared" si="0"/>
        <v>#DIV/0!</v>
      </c>
      <c r="T29" s="100"/>
    </row>
    <row r="30" spans="1:20" s="19" customFormat="1" x14ac:dyDescent="0.3">
      <c r="A30" s="206"/>
      <c r="B30" s="137" t="s">
        <v>19</v>
      </c>
      <c r="C30" s="98">
        <v>113</v>
      </c>
      <c r="D30" s="98">
        <v>134</v>
      </c>
      <c r="E30" s="98">
        <v>131</v>
      </c>
      <c r="F30" s="98">
        <v>150</v>
      </c>
      <c r="G30" s="98">
        <v>134</v>
      </c>
      <c r="H30" s="98">
        <v>112</v>
      </c>
      <c r="I30" s="98">
        <v>240</v>
      </c>
      <c r="J30" s="98">
        <v>183</v>
      </c>
      <c r="K30" s="98"/>
      <c r="L30" s="98"/>
      <c r="M30" s="98"/>
      <c r="N30" s="99"/>
      <c r="O30" s="161">
        <f t="shared" si="0"/>
        <v>1197</v>
      </c>
      <c r="T30" s="100"/>
    </row>
    <row r="31" spans="1:20" s="19" customFormat="1" ht="17.25" thickBot="1" x14ac:dyDescent="0.35">
      <c r="A31" s="207"/>
      <c r="B31" s="138" t="s">
        <v>32</v>
      </c>
      <c r="C31" s="91">
        <v>1434</v>
      </c>
      <c r="D31" s="92">
        <v>3035</v>
      </c>
      <c r="E31" s="92">
        <v>2569</v>
      </c>
      <c r="F31" s="92">
        <v>2487</v>
      </c>
      <c r="G31" s="92">
        <v>2185</v>
      </c>
      <c r="H31" s="92">
        <v>2684</v>
      </c>
      <c r="I31" s="92">
        <v>3460</v>
      </c>
      <c r="J31" s="92">
        <v>2583</v>
      </c>
      <c r="K31" s="92"/>
      <c r="L31" s="92"/>
      <c r="M31" s="92"/>
      <c r="N31" s="93"/>
      <c r="O31" s="162">
        <f t="shared" si="0"/>
        <v>20437</v>
      </c>
      <c r="T31" s="100"/>
    </row>
    <row r="32" spans="1:20" s="19" customFormat="1" ht="18" thickTop="1" thickBot="1" x14ac:dyDescent="0.35">
      <c r="A32" s="208" t="s">
        <v>56</v>
      </c>
      <c r="B32" s="142" t="s">
        <v>20</v>
      </c>
      <c r="C32" s="125">
        <v>131000</v>
      </c>
      <c r="D32" s="115">
        <v>167000</v>
      </c>
      <c r="E32" s="115">
        <v>147000</v>
      </c>
      <c r="F32" s="115">
        <v>219025</v>
      </c>
      <c r="G32" s="115">
        <v>285702</v>
      </c>
      <c r="H32" s="115">
        <v>229801</v>
      </c>
      <c r="I32" s="115">
        <v>423618</v>
      </c>
      <c r="J32" s="115">
        <v>174000</v>
      </c>
      <c r="K32" s="115"/>
      <c r="L32" s="115"/>
      <c r="M32" s="115"/>
      <c r="N32" s="116"/>
      <c r="O32" s="166">
        <f t="shared" si="0"/>
        <v>1777146</v>
      </c>
      <c r="T32" s="100"/>
    </row>
    <row r="33" spans="1:20" s="19" customFormat="1" ht="17.25" thickTop="1" x14ac:dyDescent="0.3">
      <c r="A33" s="206"/>
      <c r="B33" s="143" t="s">
        <v>54</v>
      </c>
      <c r="C33" s="118">
        <f>C32/C34</f>
        <v>1597.560975609756</v>
      </c>
      <c r="D33" s="118">
        <f t="shared" ref="D33:N33" si="7">D32/D34</f>
        <v>1757.8947368421052</v>
      </c>
      <c r="E33" s="118">
        <f t="shared" si="7"/>
        <v>2100</v>
      </c>
      <c r="F33" s="118">
        <f t="shared" si="7"/>
        <v>2046.9626168224299</v>
      </c>
      <c r="G33" s="118">
        <f t="shared" si="7"/>
        <v>1956.8630136986301</v>
      </c>
      <c r="H33" s="118">
        <f t="shared" si="7"/>
        <v>2108.2660550458718</v>
      </c>
      <c r="I33" s="118">
        <f t="shared" si="7"/>
        <v>2036.625</v>
      </c>
      <c r="J33" s="118">
        <f t="shared" si="7"/>
        <v>1740</v>
      </c>
      <c r="K33" s="118" t="e">
        <f t="shared" si="7"/>
        <v>#DIV/0!</v>
      </c>
      <c r="L33" s="118" t="e">
        <f t="shared" si="7"/>
        <v>#DIV/0!</v>
      </c>
      <c r="M33" s="118" t="e">
        <f t="shared" si="7"/>
        <v>#DIV/0!</v>
      </c>
      <c r="N33" s="118" t="e">
        <f t="shared" si="7"/>
        <v>#DIV/0!</v>
      </c>
      <c r="O33" s="166" t="e">
        <f t="shared" si="0"/>
        <v>#DIV/0!</v>
      </c>
      <c r="T33" s="100"/>
    </row>
    <row r="34" spans="1:20" s="19" customFormat="1" x14ac:dyDescent="0.3">
      <c r="A34" s="206"/>
      <c r="B34" s="137" t="s">
        <v>19</v>
      </c>
      <c r="C34" s="126">
        <v>82</v>
      </c>
      <c r="D34" s="126">
        <v>95</v>
      </c>
      <c r="E34" s="126">
        <v>70</v>
      </c>
      <c r="F34" s="126">
        <v>107</v>
      </c>
      <c r="G34" s="126">
        <v>146</v>
      </c>
      <c r="H34" s="126">
        <v>109</v>
      </c>
      <c r="I34" s="126">
        <v>208</v>
      </c>
      <c r="J34" s="126">
        <v>100</v>
      </c>
      <c r="K34" s="126"/>
      <c r="L34" s="126"/>
      <c r="M34" s="126"/>
      <c r="N34" s="127"/>
      <c r="O34" s="167">
        <f t="shared" si="0"/>
        <v>917</v>
      </c>
      <c r="T34" s="100"/>
    </row>
    <row r="35" spans="1:20" s="19" customFormat="1" ht="17.25" thickBot="1" x14ac:dyDescent="0.35">
      <c r="A35" s="207"/>
      <c r="B35" s="138" t="s">
        <v>32</v>
      </c>
      <c r="C35" s="128">
        <v>734</v>
      </c>
      <c r="D35" s="123">
        <v>1676</v>
      </c>
      <c r="E35" s="123">
        <v>1275</v>
      </c>
      <c r="F35" s="123">
        <v>2476</v>
      </c>
      <c r="G35" s="123">
        <v>1774</v>
      </c>
      <c r="H35" s="123">
        <v>1549</v>
      </c>
      <c r="I35" s="123">
        <v>2527</v>
      </c>
      <c r="J35" s="123">
        <v>1886</v>
      </c>
      <c r="K35" s="123"/>
      <c r="L35" s="123"/>
      <c r="M35" s="123"/>
      <c r="N35" s="124"/>
      <c r="O35" s="168">
        <f>SUM(C35:N35)</f>
        <v>13897</v>
      </c>
      <c r="T35" s="100"/>
    </row>
    <row r="36" spans="1:20" ht="17.25" thickTop="1" x14ac:dyDescent="0.3">
      <c r="A36" s="202" t="s">
        <v>22</v>
      </c>
      <c r="B36" s="144" t="s">
        <v>20</v>
      </c>
      <c r="C36" s="129">
        <f>C4+C8+C12+C16+C20+C24+C28+C32</f>
        <v>1206126</v>
      </c>
      <c r="D36" s="130">
        <f>SUM(D4,D12,D16,D20,D24,D28,D32)</f>
        <v>1074000</v>
      </c>
      <c r="E36" s="130">
        <f t="shared" ref="E36:N36" si="8">E4+E8+E12+E16+E20+E24+E28+E32</f>
        <v>1572800</v>
      </c>
      <c r="F36" s="130">
        <f t="shared" si="8"/>
        <v>1778150</v>
      </c>
      <c r="G36" s="130">
        <f t="shared" si="8"/>
        <v>1454042</v>
      </c>
      <c r="H36" s="130">
        <f t="shared" si="8"/>
        <v>1978023</v>
      </c>
      <c r="I36" s="130">
        <f t="shared" si="8"/>
        <v>2549640</v>
      </c>
      <c r="J36" s="130">
        <f t="shared" si="8"/>
        <v>1904882</v>
      </c>
      <c r="K36" s="130">
        <f t="shared" si="8"/>
        <v>0</v>
      </c>
      <c r="L36" s="130">
        <f t="shared" si="8"/>
        <v>0</v>
      </c>
      <c r="M36" s="130">
        <f t="shared" si="8"/>
        <v>0</v>
      </c>
      <c r="N36" s="158">
        <f t="shared" si="8"/>
        <v>0</v>
      </c>
      <c r="O36" s="169">
        <f>SUM(C36:N36)</f>
        <v>13517663</v>
      </c>
      <c r="P36" s="133"/>
    </row>
    <row r="37" spans="1:20" x14ac:dyDescent="0.3">
      <c r="A37" s="203"/>
      <c r="B37" s="145" t="s">
        <v>19</v>
      </c>
      <c r="C37" s="131">
        <f>C6+C10+C14+C18+C22+C26+C30+C34</f>
        <v>743</v>
      </c>
      <c r="D37" s="132">
        <f t="shared" ref="D37:N38" si="9">D6+D10+D14+D18+D22+D26+D30+D34</f>
        <v>620</v>
      </c>
      <c r="E37" s="132">
        <f t="shared" si="9"/>
        <v>789</v>
      </c>
      <c r="F37" s="132">
        <f t="shared" si="9"/>
        <v>884</v>
      </c>
      <c r="G37" s="132">
        <f t="shared" si="9"/>
        <v>732</v>
      </c>
      <c r="H37" s="132">
        <f t="shared" si="9"/>
        <v>941</v>
      </c>
      <c r="I37" s="132">
        <f t="shared" si="9"/>
        <v>1238</v>
      </c>
      <c r="J37" s="132">
        <f t="shared" si="9"/>
        <v>1045</v>
      </c>
      <c r="K37" s="132">
        <f t="shared" si="9"/>
        <v>0</v>
      </c>
      <c r="L37" s="132">
        <f t="shared" si="9"/>
        <v>0</v>
      </c>
      <c r="M37" s="132">
        <f t="shared" si="9"/>
        <v>0</v>
      </c>
      <c r="N37" s="159">
        <f t="shared" si="9"/>
        <v>0</v>
      </c>
      <c r="O37" s="170">
        <f>SUM(C37:N37)</f>
        <v>6992</v>
      </c>
      <c r="P37" s="133"/>
    </row>
    <row r="38" spans="1:20" ht="17.25" thickBot="1" x14ac:dyDescent="0.35">
      <c r="A38" s="204"/>
      <c r="B38" s="146" t="s">
        <v>32</v>
      </c>
      <c r="C38" s="152">
        <f>C7+C11+C15+C19+C23+C27+C31+C35</f>
        <v>8396</v>
      </c>
      <c r="D38" s="153">
        <f t="shared" si="9"/>
        <v>8853</v>
      </c>
      <c r="E38" s="153">
        <f t="shared" si="9"/>
        <v>9626</v>
      </c>
      <c r="F38" s="153">
        <f t="shared" si="9"/>
        <v>10866</v>
      </c>
      <c r="G38" s="153">
        <f t="shared" si="9"/>
        <v>9157</v>
      </c>
      <c r="H38" s="153">
        <f t="shared" si="9"/>
        <v>11335</v>
      </c>
      <c r="I38" s="153">
        <f t="shared" si="9"/>
        <v>14288</v>
      </c>
      <c r="J38" s="153">
        <f t="shared" si="9"/>
        <v>12031</v>
      </c>
      <c r="K38" s="153">
        <f t="shared" si="9"/>
        <v>0</v>
      </c>
      <c r="L38" s="153">
        <f t="shared" si="9"/>
        <v>0</v>
      </c>
      <c r="M38" s="153">
        <f t="shared" si="9"/>
        <v>0</v>
      </c>
      <c r="N38" s="160">
        <f t="shared" si="9"/>
        <v>0</v>
      </c>
      <c r="O38" s="171">
        <f>SUM(C38:N38)</f>
        <v>84552</v>
      </c>
      <c r="P38" s="133"/>
    </row>
    <row r="39" spans="1:20" x14ac:dyDescent="0.3">
      <c r="A39" s="100"/>
      <c r="B39" s="100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11"/>
      <c r="P39" s="134"/>
    </row>
  </sheetData>
  <mergeCells count="9">
    <mergeCell ref="A28:A31"/>
    <mergeCell ref="A32:A35"/>
    <mergeCell ref="A36:A38"/>
    <mergeCell ref="A4:A7"/>
    <mergeCell ref="A8:A11"/>
    <mergeCell ref="A12:A15"/>
    <mergeCell ref="A16:A19"/>
    <mergeCell ref="A20:A23"/>
    <mergeCell ref="A24:A27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2009년 주유내역</vt:lpstr>
      <vt:lpstr>2010년 주유내역</vt:lpstr>
      <vt:lpstr>2011년 주유내역</vt:lpstr>
      <vt:lpstr>2019년 주유내역</vt:lpstr>
      <vt:lpstr>2020년 주유내역</vt:lpstr>
      <vt:lpstr>2021년 주유내역</vt:lpstr>
      <vt:lpstr>2022년 주유내역</vt:lpstr>
      <vt:lpstr>'2019년 주유내역'!Print_Area</vt:lpstr>
      <vt:lpstr>'2020년 주유내역'!Print_Area</vt:lpstr>
      <vt:lpstr>'2021년 주유내역'!Print_Area</vt:lpstr>
      <vt:lpstr>'2022년 주유내역'!Print_Area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2011-12-15T01:23:34Z</cp:lastPrinted>
  <dcterms:created xsi:type="dcterms:W3CDTF">2011-03-08T02:30:38Z</dcterms:created>
  <dcterms:modified xsi:type="dcterms:W3CDTF">2022-09-26T06:47:18Z</dcterms:modified>
</cp:coreProperties>
</file>