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F8593241-D182-403B-A713-6EC7B356BCCF}" xr6:coauthVersionLast="47" xr6:coauthVersionMax="47" xr10:uidLastSave="{00000000-0000-0000-0000-000000000000}"/>
  <bookViews>
    <workbookView xWindow="-51030" yWindow="1875" windowWidth="19665" windowHeight="11745"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G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<sst xmlns="http://schemas.openxmlformats.org/spreadsheetml/2006/main" count="60" uniqueCount="24">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</sst>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bottom style="thin">
        <color indexed="64"/>
      </bottom>
      <diagonal/>
    </border>
    <border>
      <left/>
      <right/>
      <top style="medium">
        <color theme="1"/>
      </top>
      <bottom style="medium">
        <color indexed="64"/>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77" fontId="54" fillId="5" borderId="5" xfId="2" applyNumberFormat="1" applyFont="1" applyFill="1" applyBorder="1">
      <alignment vertical="center"/>
    </xf>
    <xf numFmtId="10" fontId="53" fillId="5" borderId="5" xfId="375" applyNumberFormat="1" applyFont="1" applyFill="1" applyBorder="1">
      <alignment vertical="center"/>
    </xf>
    <xf numFmtId="177" fontId="54" fillId="0" borderId="5" xfId="1" applyNumberFormat="1" applyFont="1" applyBorder="1">
      <alignment vertical="center"/>
    </xf>
    <xf numFmtId="10" fontId="53" fillId="0" borderId="5" xfId="375" applyNumberFormat="1" applyFont="1" applyBorder="1">
      <alignment vertical="center"/>
    </xf>
    <xf numFmtId="177" fontId="54" fillId="5" borderId="5" xfId="1" applyNumberFormat="1" applyFont="1" applyFill="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77" fontId="53" fillId="4" borderId="50" xfId="2" applyNumberFormat="1" applyFont="1" applyFill="1" applyBorder="1">
      <alignment vertical="center"/>
    </xf>
    <xf numFmtId="177" fontId="53" fillId="5" borderId="42" xfId="2" applyNumberFormat="1" applyFont="1" applyFill="1" applyBorder="1">
      <alignment vertical="center"/>
    </xf>
    <xf numFmtId="177" fontId="52" fillId="2" borderId="51" xfId="2" applyNumberFormat="1" applyFont="1" applyFill="1" applyBorder="1" applyAlignment="1">
      <alignment horizontal="center" vertical="center"/>
    </xf>
    <xf numFmtId="177" fontId="54" fillId="4" borderId="52" xfId="2" applyNumberFormat="1" applyFont="1" applyFill="1" applyBorder="1">
      <alignment vertical="center"/>
    </xf>
    <xf numFmtId="177" fontId="54" fillId="4" borderId="38" xfId="2" applyNumberFormat="1" applyFont="1" applyFill="1" applyBorder="1">
      <alignment vertical="center"/>
    </xf>
    <xf numFmtId="177" fontId="54" fillId="5" borderId="38" xfId="2"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77" fontId="54" fillId="0" borderId="39"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11" sqref="D11"/>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22</v>
      </c>
      <c r="B1" s="1"/>
      <c r="C1" s="2"/>
      <c r="D1" s="2"/>
      <c r="E1" s="2"/>
    </row>
    <row r="2" spans="1:19" s="3" customFormat="1" ht="21" customHeight="1" thickBot="1">
      <c r="A2" s="136"/>
      <c r="B2" s="136"/>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7" t="s">
        <v>21</v>
      </c>
      <c r="B5" s="138"/>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39"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40"/>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41"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42"/>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4" t="s">
        <v>3</v>
      </c>
      <c r="B10" s="43" t="s">
        <v>1</v>
      </c>
      <c r="C10" s="44">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3"/>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41"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42"/>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4" t="s">
        <v>5</v>
      </c>
      <c r="B14" s="53" t="s">
        <v>1</v>
      </c>
      <c r="C14" s="5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5"/>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F19" sqref="F19"/>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23</v>
      </c>
      <c r="B1" s="1"/>
      <c r="C1" s="2"/>
      <c r="D1" s="2"/>
      <c r="E1" s="2"/>
    </row>
    <row r="2" spans="1:19" s="3" customFormat="1" ht="21" customHeight="1" thickBot="1">
      <c r="A2" s="136"/>
      <c r="B2" s="136"/>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7" t="s">
        <v>21</v>
      </c>
      <c r="B5" s="138"/>
      <c r="C5" s="100" t="s">
        <v>8</v>
      </c>
      <c r="D5" s="91" t="s">
        <v>9</v>
      </c>
      <c r="E5" s="127" t="s">
        <v>10</v>
      </c>
      <c r="F5" s="25" t="s">
        <v>11</v>
      </c>
      <c r="G5" s="71" t="s">
        <v>12</v>
      </c>
      <c r="H5" s="63" t="s">
        <v>13</v>
      </c>
      <c r="I5" s="24" t="s">
        <v>14</v>
      </c>
      <c r="J5" s="24" t="s">
        <v>15</v>
      </c>
      <c r="K5" s="24" t="s">
        <v>16</v>
      </c>
      <c r="L5" s="24" t="s">
        <v>17</v>
      </c>
      <c r="M5" s="24" t="s">
        <v>18</v>
      </c>
      <c r="N5" s="71" t="s">
        <v>19</v>
      </c>
      <c r="O5" s="26" t="s">
        <v>20</v>
      </c>
      <c r="P5" s="13"/>
      <c r="Q5" s="13"/>
    </row>
    <row r="6" spans="1:19" s="3" customFormat="1" ht="22.5" customHeight="1">
      <c r="A6" s="139" t="s">
        <v>6</v>
      </c>
      <c r="B6" s="27" t="s">
        <v>0</v>
      </c>
      <c r="C6" s="125">
        <v>71139</v>
      </c>
      <c r="D6" s="129">
        <v>61808</v>
      </c>
      <c r="E6" s="128"/>
      <c r="F6" s="69"/>
      <c r="G6" s="72"/>
      <c r="H6" s="82"/>
      <c r="I6" s="90"/>
      <c r="J6" s="90"/>
      <c r="K6" s="29"/>
      <c r="L6" s="29"/>
      <c r="M6" s="28"/>
      <c r="N6" s="113"/>
      <c r="O6" s="30">
        <f>SUM(C6:N6)</f>
        <v>132947</v>
      </c>
      <c r="P6" s="11"/>
      <c r="Q6" s="12"/>
    </row>
    <row r="7" spans="1:19" s="3" customFormat="1" ht="22.5" customHeight="1">
      <c r="A7" s="140"/>
      <c r="B7" s="27" t="s">
        <v>7</v>
      </c>
      <c r="C7" s="101">
        <f>(C6/'2023년도'!C6)-1</f>
        <v>1.2035337800349932E-2</v>
      </c>
      <c r="D7" s="92">
        <f>(D6/'2023년도'!D6)-1</f>
        <v>-4.9424454640586424E-3</v>
      </c>
      <c r="E7" s="117">
        <f>(E6/'2023년도'!E6)-1</f>
        <v>-1</v>
      </c>
      <c r="F7" s="31">
        <f>(F6/'2023년도'!F6)-1</f>
        <v>-1</v>
      </c>
      <c r="G7" s="31">
        <f>(G6/'2023년도'!G6)-1</f>
        <v>-1</v>
      </c>
      <c r="H7" s="31">
        <f>(H6/'2023년도'!H6)-1</f>
        <v>-1</v>
      </c>
      <c r="I7" s="31">
        <f>(I6/'2023년도'!I6)-1</f>
        <v>-1</v>
      </c>
      <c r="J7" s="31">
        <f>(J6/'2023년도'!J6)-1</f>
        <v>-1</v>
      </c>
      <c r="K7" s="31">
        <f>(K6/'2023년도'!K6)-1</f>
        <v>-1</v>
      </c>
      <c r="L7" s="31">
        <f>(L6/'2023년도'!L6)-1</f>
        <v>-1</v>
      </c>
      <c r="M7" s="31">
        <f>(M6/'2023년도'!M6)-1</f>
        <v>-1</v>
      </c>
      <c r="N7" s="73">
        <f>(N6/'2023년도'!N6)-1</f>
        <v>-1</v>
      </c>
      <c r="O7" s="33">
        <f>(O6/S7)-1</f>
        <v>4.0707510120234769E-3</v>
      </c>
      <c r="P7" s="11"/>
      <c r="Q7" s="12"/>
      <c r="S7" s="19">
        <f>SUM('2023년도'!C6:D6)</f>
        <v>132408</v>
      </c>
    </row>
    <row r="8" spans="1:19" s="3" customFormat="1" ht="22.5" customHeight="1">
      <c r="A8" s="141" t="s">
        <v>2</v>
      </c>
      <c r="B8" s="34" t="s">
        <v>0</v>
      </c>
      <c r="C8" s="126">
        <v>34570</v>
      </c>
      <c r="D8" s="130">
        <v>23443</v>
      </c>
      <c r="E8" s="118"/>
      <c r="F8" s="37"/>
      <c r="G8" s="74"/>
      <c r="H8" s="84"/>
      <c r="I8" s="35"/>
      <c r="J8" s="35"/>
      <c r="K8" s="36"/>
      <c r="L8" s="36"/>
      <c r="M8" s="38"/>
      <c r="N8" s="74"/>
      <c r="O8" s="39">
        <f t="shared" ref="O8" si="0">SUM(C8:N8)</f>
        <v>58013</v>
      </c>
      <c r="P8" s="11"/>
      <c r="Q8" s="12"/>
      <c r="S8" s="19"/>
    </row>
    <row r="9" spans="1:19" s="3" customFormat="1" ht="22.5" customHeight="1">
      <c r="A9" s="142"/>
      <c r="B9" s="34" t="s">
        <v>7</v>
      </c>
      <c r="C9" s="102">
        <f>(C8/'2023년도'!C8)-1</f>
        <v>-0.15676756835866035</v>
      </c>
      <c r="D9" s="93">
        <f>(D8/'2023년도'!D8)-1</f>
        <v>7.0554388528632828E-2</v>
      </c>
      <c r="E9" s="119">
        <f>(E8/'2023년도'!E8)-1</f>
        <v>-1</v>
      </c>
      <c r="F9" s="40">
        <f>(F8/'2023년도'!F8)-1</f>
        <v>-1</v>
      </c>
      <c r="G9" s="40">
        <f>(G8/'2023년도'!G8)-1</f>
        <v>-1</v>
      </c>
      <c r="H9" s="40">
        <f>(H8/'2023년도'!H8)-1</f>
        <v>-1</v>
      </c>
      <c r="I9" s="40">
        <f>(I8/'2023년도'!I8)-1</f>
        <v>-1</v>
      </c>
      <c r="J9" s="40">
        <f>(J8/'2023년도'!J8)-1</f>
        <v>-1</v>
      </c>
      <c r="K9" s="40">
        <f>(K8/'2023년도'!K8)-1</f>
        <v>-1</v>
      </c>
      <c r="L9" s="40">
        <f>(L8/'2023년도'!L8)-1</f>
        <v>-1</v>
      </c>
      <c r="M9" s="40">
        <f>(M8/'2023년도'!M8)-1</f>
        <v>-1</v>
      </c>
      <c r="N9" s="40">
        <f>(N8/'2023년도'!N8)-1</f>
        <v>-1</v>
      </c>
      <c r="O9" s="42">
        <f>(O8/S9)-1</f>
        <v>-7.7621432546307378E-2</v>
      </c>
      <c r="P9" s="11"/>
      <c r="Q9" s="12"/>
      <c r="S9" s="19">
        <f>SUM('2023년도'!C8:D8)</f>
        <v>62895</v>
      </c>
    </row>
    <row r="10" spans="1:19" s="3" customFormat="1" ht="22.5" customHeight="1">
      <c r="A10" s="134" t="s">
        <v>3</v>
      </c>
      <c r="B10" s="43" t="s">
        <v>1</v>
      </c>
      <c r="C10" s="108">
        <v>0</v>
      </c>
      <c r="D10" s="131">
        <v>0</v>
      </c>
      <c r="E10" s="120"/>
      <c r="F10" s="66"/>
      <c r="G10" s="76"/>
      <c r="H10" s="86"/>
      <c r="I10" s="45"/>
      <c r="J10" s="45"/>
      <c r="K10" s="45"/>
      <c r="L10" s="45"/>
      <c r="M10" s="44"/>
      <c r="N10" s="114"/>
      <c r="O10" s="46">
        <f>SUM(C10:N10)</f>
        <v>0</v>
      </c>
      <c r="P10" s="11"/>
      <c r="Q10" s="12"/>
      <c r="S10" s="19"/>
    </row>
    <row r="11" spans="1:19" s="3" customFormat="1" ht="22.5" customHeight="1">
      <c r="A11" s="143"/>
      <c r="B11" s="27" t="s">
        <v>7</v>
      </c>
      <c r="C11" s="103">
        <f>(C10/'2023년도'!C10)-1</f>
        <v>-1</v>
      </c>
      <c r="D11" s="94" t="e">
        <f>(D10/'2023년도'!D10)-1</f>
        <v>#DIV/0!</v>
      </c>
      <c r="E11" s="121" t="e">
        <f>(E10/'2023년도'!E10)-1</f>
        <v>#DIV/0!</v>
      </c>
      <c r="F11" s="47" t="e">
        <f>(F10/'2023년도'!F10)-1</f>
        <v>#DIV/0!</v>
      </c>
      <c r="G11" s="47" t="e">
        <f>(G10/'2023년도'!G10)-1</f>
        <v>#DIV/0!</v>
      </c>
      <c r="H11" s="47" t="e">
        <f>(H10/'2023년도'!H10)-1</f>
        <v>#DIV/0!</v>
      </c>
      <c r="I11" s="47" t="e">
        <f>(I10/'2023년도'!I10)-1</f>
        <v>#DIV/0!</v>
      </c>
      <c r="J11" s="47" t="e">
        <f>(J10/'2023년도'!J10)-1</f>
        <v>#DIV/0!</v>
      </c>
      <c r="K11" s="47" t="e">
        <f>(K10/'2023년도'!K10)-1</f>
        <v>#DIV/0!</v>
      </c>
      <c r="L11" s="47" t="e">
        <f>(L10/'2023년도'!L10)-1</f>
        <v>#DIV/0!</v>
      </c>
      <c r="M11" s="47" t="e">
        <f>(M10/'2023년도'!M10)-1</f>
        <v>#DIV/0!</v>
      </c>
      <c r="N11" s="47" t="e">
        <f>(N10/'2023년도'!N10)-1</f>
        <v>#DIV/0!</v>
      </c>
      <c r="O11" s="48">
        <f>(O10/S11)-1</f>
        <v>-1</v>
      </c>
      <c r="P11" s="11"/>
      <c r="Q11" s="12"/>
      <c r="S11" s="19">
        <f>SUM('2023년도'!C10:D10)</f>
        <v>12.927199999999999</v>
      </c>
    </row>
    <row r="12" spans="1:19" s="3" customFormat="1" ht="22.5" customHeight="1">
      <c r="A12" s="141" t="s">
        <v>4</v>
      </c>
      <c r="B12" s="34" t="s">
        <v>1</v>
      </c>
      <c r="C12" s="109">
        <v>1212.192</v>
      </c>
      <c r="D12" s="132">
        <v>1128.7294999999999</v>
      </c>
      <c r="E12" s="122"/>
      <c r="F12" s="67"/>
      <c r="G12" s="78"/>
      <c r="H12" s="88"/>
      <c r="I12" s="50"/>
      <c r="J12" s="50"/>
      <c r="K12" s="50"/>
      <c r="L12" s="50"/>
      <c r="M12" s="49"/>
      <c r="N12" s="115"/>
      <c r="O12" s="39">
        <f>SUM(C12:N12)</f>
        <v>2340.9214999999999</v>
      </c>
      <c r="P12" s="11"/>
      <c r="Q12" s="12"/>
      <c r="S12" s="19"/>
    </row>
    <row r="13" spans="1:19" s="3" customFormat="1" ht="22.5" customHeight="1">
      <c r="A13" s="142"/>
      <c r="B13" s="34" t="s">
        <v>7</v>
      </c>
      <c r="C13" s="104">
        <f>(C12/'2023년도'!C12)-1</f>
        <v>-5.6945321204946442E-3</v>
      </c>
      <c r="D13" s="95">
        <f>(D12/'2023년도'!D12)-1</f>
        <v>-2.901113644449993E-2</v>
      </c>
      <c r="E13" s="123">
        <f>(E12/'2023년도'!E12)-1</f>
        <v>-1</v>
      </c>
      <c r="F13" s="51">
        <f>(F12/'2023년도'!F12)-1</f>
        <v>-1</v>
      </c>
      <c r="G13" s="51">
        <f>(G12/'2023년도'!G12)-1</f>
        <v>-1</v>
      </c>
      <c r="H13" s="51">
        <f>(H12/'2023년도'!H12)-1</f>
        <v>-1</v>
      </c>
      <c r="I13" s="51">
        <f>(I12/'2023년도'!I12)-1</f>
        <v>-1</v>
      </c>
      <c r="J13" s="51">
        <f>(J12/'2023년도'!J12)-1</f>
        <v>-1</v>
      </c>
      <c r="K13" s="51">
        <f>(K12/'2023년도'!K12)-1</f>
        <v>-1</v>
      </c>
      <c r="L13" s="51">
        <f>(L12/'2023년도'!L12)-1</f>
        <v>-1</v>
      </c>
      <c r="M13" s="51">
        <f>(M12/'2023년도'!M12)-1</f>
        <v>-1</v>
      </c>
      <c r="N13" s="51">
        <f>(N12/'2023년도'!N12)-1</f>
        <v>-1</v>
      </c>
      <c r="O13" s="52">
        <f>(O12/S13)-1</f>
        <v>-1.7075371558808561E-2</v>
      </c>
      <c r="P13" s="11"/>
      <c r="Q13" s="12"/>
      <c r="S13" s="19">
        <f>SUM('2023년도'!C12:D12)</f>
        <v>2381.5879999999997</v>
      </c>
    </row>
    <row r="14" spans="1:19" s="3" customFormat="1" ht="22.5" customHeight="1">
      <c r="A14" s="134" t="s">
        <v>5</v>
      </c>
      <c r="B14" s="53" t="s">
        <v>1</v>
      </c>
      <c r="C14" s="110">
        <v>368</v>
      </c>
      <c r="D14" s="133">
        <v>373</v>
      </c>
      <c r="E14" s="120"/>
      <c r="F14" s="70"/>
      <c r="G14" s="80"/>
      <c r="H14" s="86"/>
      <c r="I14" s="45"/>
      <c r="J14" s="45"/>
      <c r="K14" s="55"/>
      <c r="L14" s="55"/>
      <c r="M14" s="54"/>
      <c r="N14" s="116"/>
      <c r="O14" s="56">
        <f>SUM(C14:N14)</f>
        <v>741</v>
      </c>
      <c r="P14" s="11"/>
      <c r="Q14" s="12"/>
      <c r="S14" s="19"/>
    </row>
    <row r="15" spans="1:19" ht="22.5" customHeight="1" thickBot="1">
      <c r="A15" s="135"/>
      <c r="B15" s="57" t="s">
        <v>7</v>
      </c>
      <c r="C15" s="105">
        <f>(C14/'2023년도'!C14)-1</f>
        <v>6.0518731988472574E-2</v>
      </c>
      <c r="D15" s="96">
        <f>(D14/'2023년도'!D14)-1</f>
        <v>-6.0453400503778343E-2</v>
      </c>
      <c r="E15" s="124">
        <f>(E14/'2023년도'!E14)-1</f>
        <v>-1</v>
      </c>
      <c r="F15" s="58">
        <f>(F14/'2023년도'!F14)-1</f>
        <v>-1</v>
      </c>
      <c r="G15" s="58">
        <f>(G14/'2023년도'!G14)-1</f>
        <v>-1</v>
      </c>
      <c r="H15" s="58">
        <f>(H14/'2023년도'!H14)-1</f>
        <v>-1</v>
      </c>
      <c r="I15" s="58">
        <f>(I14/'2023년도'!I14)-1</f>
        <v>-1</v>
      </c>
      <c r="J15" s="58">
        <f>(J14/'2023년도'!J14)-1</f>
        <v>-1</v>
      </c>
      <c r="K15" s="58">
        <f>(K14/'2023년도'!K14)-1</f>
        <v>-1</v>
      </c>
      <c r="L15" s="58">
        <f>(L14/'2023년도'!L14)-1</f>
        <v>-1</v>
      </c>
      <c r="M15" s="58">
        <f>(M14/'2023년도'!M14)-1</f>
        <v>-1</v>
      </c>
      <c r="N15" s="58">
        <f>(N14/'2023년도'!N14)-1</f>
        <v>-1</v>
      </c>
      <c r="O15" s="59">
        <f>(O14/S15)-1</f>
        <v>-4.0322580645161255E-3</v>
      </c>
      <c r="P15" s="11"/>
      <c r="Q15" s="12"/>
      <c r="S15" s="19">
        <f>SUM('2023년도'!C14:D14)</f>
        <v>744</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2024-03-21T00:01:21Z</dcterms:modified>
</cp:coreProperties>
</file>