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8C4A3FDF-5E39-4489-9922-9F2807A8C0FE}" xr6:coauthVersionLast="47" xr6:coauthVersionMax="47" xr10:uidLastSave="{00000000-0000-0000-0000-000000000000}"/>
  <bookViews>
    <workbookView xWindow="-3192" yWindow="552" windowWidth="17280" windowHeight="11220"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15" i="11" l="1"/>
  <c r="S13" i="11"/>
  <c r="S11" i="11"/>
  <c r="S9" i="11"/>
  <c r="S7" i="11"/>
  <c r="G11" i="11" l="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<sst xmlns="http://schemas.openxmlformats.org/spreadsheetml/2006/main" count="60" uniqueCount="24">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</sst>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 numFmtId="192" formatCode="#,##0.0000_);[Red]\(#,##0.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auto="1"/>
      </left>
      <right/>
      <top style="medium">
        <color indexed="64"/>
      </top>
      <bottom style="thin">
        <color theme="1"/>
      </bottom>
      <diagonal/>
    </border>
    <border>
      <left/>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5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0" fontId="53" fillId="4" borderId="5" xfId="375" applyNumberFormat="1" applyFont="1" applyFill="1" applyBorder="1">
      <alignment vertical="center"/>
    </xf>
    <xf numFmtId="10" fontId="53" fillId="5" borderId="5" xfId="375" applyNumberFormat="1" applyFont="1" applyFill="1" applyBorder="1">
      <alignment vertical="center"/>
    </xf>
    <xf numFmtId="10" fontId="53" fillId="0" borderId="5" xfId="375" applyNumberFormat="1" applyFont="1" applyBorder="1">
      <alignment vertical="center"/>
    </xf>
    <xf numFmtId="10" fontId="53" fillId="5" borderId="48" xfId="375" applyNumberFormat="1" applyFont="1" applyFill="1" applyBorder="1">
      <alignment vertical="center"/>
    </xf>
    <xf numFmtId="10" fontId="54" fillId="0" borderId="49" xfId="375" applyNumberFormat="1" applyFont="1" applyBorder="1">
      <alignment vertical="center"/>
    </xf>
    <xf numFmtId="10" fontId="51" fillId="0" borderId="0" xfId="375" applyNumberFormat="1" applyFont="1">
      <alignment vertical="center"/>
    </xf>
    <xf numFmtId="177" fontId="53" fillId="0" borderId="2" xfId="1" applyNumberFormat="1" applyFont="1" applyFill="1" applyBorder="1">
      <alignment vertical="center"/>
    </xf>
    <xf numFmtId="177" fontId="53" fillId="0" borderId="18" xfId="1" applyNumberFormat="1" applyFont="1" applyFill="1" applyBorder="1">
      <alignment vertical="center"/>
    </xf>
    <xf numFmtId="177" fontId="54" fillId="0" borderId="38" xfId="1" applyNumberFormat="1" applyFont="1" applyBorder="1">
      <alignment vertical="center"/>
    </xf>
    <xf numFmtId="177" fontId="54" fillId="5" borderId="38" xfId="1" applyNumberFormat="1" applyFont="1" applyFill="1" applyBorder="1">
      <alignment vertical="center"/>
    </xf>
    <xf numFmtId="192" fontId="0" fillId="0" borderId="0" xfId="0" applyNumberFormat="1">
      <alignment vertical="center"/>
    </xf>
    <xf numFmtId="177" fontId="54" fillId="4" borderId="50" xfId="2" applyNumberFormat="1" applyFont="1" applyFill="1" applyBorder="1">
      <alignment vertical="center"/>
    </xf>
    <xf numFmtId="177" fontId="54" fillId="0" borderId="27" xfId="1" applyNumberFormat="1" applyFont="1" applyBorder="1">
      <alignment vertical="center"/>
    </xf>
    <xf numFmtId="177" fontId="54" fillId="5" borderId="27" xfId="1" applyNumberFormat="1" applyFont="1" applyFill="1" applyBorder="1">
      <alignment vertical="center"/>
    </xf>
    <xf numFmtId="177" fontId="54" fillId="0" borderId="42" xfId="1" applyNumberFormat="1" applyFont="1" applyBorder="1">
      <alignment vertical="center"/>
    </xf>
    <xf numFmtId="177" fontId="54" fillId="5" borderId="42" xfId="1" applyNumberFormat="1" applyFont="1" applyFill="1" applyBorder="1">
      <alignment vertical="center"/>
    </xf>
    <xf numFmtId="177" fontId="54" fillId="4" borderId="38" xfId="2" applyNumberFormat="1" applyFont="1" applyFill="1" applyBorder="1">
      <alignment vertical="center"/>
    </xf>
    <xf numFmtId="177" fontId="54" fillId="5" borderId="38" xfId="2" applyNumberFormat="1" applyFont="1" applyFill="1" applyBorder="1">
      <alignment vertical="center"/>
    </xf>
    <xf numFmtId="177" fontId="54" fillId="0" borderId="39" xfId="1" applyNumberFormat="1" applyFont="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xf numFmtId="177" fontId="54" fillId="4" borderId="42" xfId="2" applyNumberFormat="1" applyFont="1" applyFill="1" applyBorder="1">
      <alignment vertical="center"/>
    </xf>
    <xf numFmtId="177" fontId="54" fillId="5" borderId="42" xfId="2" applyNumberFormat="1" applyFont="1" applyFill="1" applyBorder="1">
      <alignment vertical="center"/>
    </xf>
    <xf numFmtId="177" fontId="54" fillId="0" borderId="43" xfId="1" applyNumberFormat="1" applyFont="1" applyBorder="1">
      <alignment vertical="center"/>
    </xf>
    <xf numFmtId="177" fontId="53" fillId="4" borderId="5" xfId="2" applyNumberFormat="1" applyFont="1" applyFill="1" applyBorder="1">
      <alignment vertical="center"/>
    </xf>
    <xf numFmtId="177" fontId="53" fillId="5" borderId="51" xfId="2" applyNumberFormat="1" applyFont="1" applyFill="1" applyBorder="1">
      <alignment vertical="center"/>
    </xf>
    <xf numFmtId="177" fontId="53" fillId="0" borderId="5" xfId="1" applyNumberFormat="1" applyFont="1" applyBorder="1">
      <alignment vertical="center"/>
    </xf>
    <xf numFmtId="177" fontId="53" fillId="5" borderId="5" xfId="1" applyNumberFormat="1" applyFont="1" applyFill="1" applyBorder="1">
      <alignment vertical="center"/>
    </xf>
    <xf numFmtId="177" fontId="53" fillId="0" borderId="48" xfId="1" applyNumberFormat="1" applyFont="1" applyBorder="1">
      <alignment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G10" sqref="G10"/>
    </sheetView>
  </sheetViews>
  <sheetFormatPr defaultRowHeight="17.399999999999999"/>
  <cols>
    <col min="1" max="1" width="18.59765625" customWidth="1"/>
    <col min="2" max="2" width="17.5" customWidth="1"/>
    <col min="3" max="14" width="11.3984375" customWidth="1"/>
    <col min="15" max="16" width="14.59765625" customWidth="1"/>
    <col min="17" max="18" width="15.09765625" customWidth="1"/>
    <col min="19" max="19" width="6.8984375" bestFit="1" customWidth="1"/>
  </cols>
  <sheetData>
    <row r="1" spans="1:19" s="3" customFormat="1" ht="25.5" customHeight="1">
      <c r="A1" s="1" t="s">
        <v>22</v>
      </c>
      <c r="B1" s="1"/>
      <c r="C1" s="2"/>
      <c r="D1" s="2"/>
      <c r="E1" s="2"/>
    </row>
    <row r="2" spans="1:19" s="3" customFormat="1" ht="21" customHeight="1" thickBot="1">
      <c r="A2" s="137"/>
      <c r="B2" s="137"/>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8" t="s">
        <v>21</v>
      </c>
      <c r="B5" s="139"/>
      <c r="C5" s="24" t="s">
        <v>8</v>
      </c>
      <c r="D5" s="24" t="s">
        <v>9</v>
      </c>
      <c r="E5" s="25" t="s">
        <v>10</v>
      </c>
      <c r="F5" s="25" t="s">
        <v>11</v>
      </c>
      <c r="G5" s="70" t="s">
        <v>12</v>
      </c>
      <c r="H5" s="62" t="s">
        <v>13</v>
      </c>
      <c r="I5" s="24" t="s">
        <v>14</v>
      </c>
      <c r="J5" s="24" t="s">
        <v>15</v>
      </c>
      <c r="K5" s="24" t="s">
        <v>16</v>
      </c>
      <c r="L5" s="24" t="s">
        <v>17</v>
      </c>
      <c r="M5" s="99" t="s">
        <v>18</v>
      </c>
      <c r="N5" s="90" t="s">
        <v>19</v>
      </c>
      <c r="O5" s="26" t="s">
        <v>20</v>
      </c>
      <c r="P5" s="13"/>
      <c r="Q5" s="13"/>
    </row>
    <row r="6" spans="1:19" s="3" customFormat="1" ht="22.5" customHeight="1">
      <c r="A6" s="140" t="s">
        <v>6</v>
      </c>
      <c r="B6" s="27" t="s">
        <v>0</v>
      </c>
      <c r="C6" s="59">
        <v>70293</v>
      </c>
      <c r="D6" s="28">
        <v>62115</v>
      </c>
      <c r="E6" s="63">
        <v>59774</v>
      </c>
      <c r="F6" s="68">
        <v>57842</v>
      </c>
      <c r="G6" s="71">
        <v>62234</v>
      </c>
      <c r="H6" s="81">
        <v>64332</v>
      </c>
      <c r="I6" s="89">
        <v>62396</v>
      </c>
      <c r="J6" s="89">
        <v>65221</v>
      </c>
      <c r="K6" s="28">
        <v>56484</v>
      </c>
      <c r="L6" s="28">
        <v>59112</v>
      </c>
      <c r="M6" s="105">
        <v>59384</v>
      </c>
      <c r="N6" s="110">
        <v>64841</v>
      </c>
      <c r="O6" s="29">
        <f>SUM(C6:N6)</f>
        <v>744028</v>
      </c>
      <c r="P6" s="11"/>
      <c r="Q6" s="12"/>
    </row>
    <row r="7" spans="1:19" s="3" customFormat="1" ht="22.5" customHeight="1">
      <c r="A7" s="141"/>
      <c r="B7" s="27" t="s">
        <v>7</v>
      </c>
      <c r="C7" s="30">
        <v>-5.454080809167694E-2</v>
      </c>
      <c r="D7" s="30">
        <v>-6.7818230933157198E-2</v>
      </c>
      <c r="E7" s="31">
        <v>-0.12535666730074191</v>
      </c>
      <c r="F7" s="31">
        <v>-9.5101766242705832E-2</v>
      </c>
      <c r="G7" s="72">
        <v>-2.8170773603173105E-2</v>
      </c>
      <c r="H7" s="82">
        <v>2.4737571480909271E-2</v>
      </c>
      <c r="I7" s="30">
        <v>-8.7444241316270599E-2</v>
      </c>
      <c r="J7" s="30">
        <v>-4.1952494968932275E-2</v>
      </c>
      <c r="K7" s="30">
        <v>-0.1004443311939609</v>
      </c>
      <c r="L7" s="30">
        <v>-5.3329489766503313E-2</v>
      </c>
      <c r="M7" s="100">
        <v>-8.5090976319965539E-2</v>
      </c>
      <c r="N7" s="91">
        <v>-9.6229702418286989E-2</v>
      </c>
      <c r="O7" s="32">
        <v>-6.8098867983136246E-2</v>
      </c>
      <c r="P7" s="11"/>
      <c r="Q7" s="12"/>
      <c r="S7" s="19" t="e">
        <f>SUM(#REF!)</f>
        <v>#REF!</v>
      </c>
    </row>
    <row r="8" spans="1:19" s="3" customFormat="1" ht="22.5" customHeight="1">
      <c r="A8" s="142" t="s">
        <v>2</v>
      </c>
      <c r="B8" s="33" t="s">
        <v>0</v>
      </c>
      <c r="C8" s="34">
        <v>40997</v>
      </c>
      <c r="D8" s="35">
        <v>21898</v>
      </c>
      <c r="E8" s="64">
        <v>2117</v>
      </c>
      <c r="F8" s="36">
        <v>9480</v>
      </c>
      <c r="G8" s="73">
        <v>6662</v>
      </c>
      <c r="H8" s="83">
        <v>33447</v>
      </c>
      <c r="I8" s="34">
        <v>23895</v>
      </c>
      <c r="J8" s="34">
        <v>41385</v>
      </c>
      <c r="K8" s="35">
        <v>19838</v>
      </c>
      <c r="L8" s="35">
        <v>725</v>
      </c>
      <c r="M8" s="106">
        <v>7363</v>
      </c>
      <c r="N8" s="111">
        <v>36370</v>
      </c>
      <c r="O8" s="38">
        <f t="shared" ref="O8" si="0">SUM(C8:N8)</f>
        <v>244177</v>
      </c>
      <c r="P8" s="11"/>
      <c r="Q8" s="12"/>
    </row>
    <row r="9" spans="1:19" s="3" customFormat="1" ht="22.5" customHeight="1">
      <c r="A9" s="143"/>
      <c r="B9" s="33" t="s">
        <v>7</v>
      </c>
      <c r="C9" s="39">
        <v>-0.28526847977684799</v>
      </c>
      <c r="D9" s="39">
        <v>-0.52517455223556964</v>
      </c>
      <c r="E9" s="40">
        <v>-0.89321025020177558</v>
      </c>
      <c r="F9" s="40">
        <v>0.39370773301970008</v>
      </c>
      <c r="G9" s="74">
        <v>-5.39619426299347E-2</v>
      </c>
      <c r="H9" s="84">
        <v>5.3382464096749738E-2</v>
      </c>
      <c r="I9" s="39">
        <v>-0.47448867385089066</v>
      </c>
      <c r="J9" s="39">
        <v>-4.1259324468331582E-2</v>
      </c>
      <c r="K9" s="39">
        <v>-6.2166123008556728E-2</v>
      </c>
      <c r="L9" s="39">
        <v>-0.34030937215650592</v>
      </c>
      <c r="M9" s="101">
        <v>-0.54708740850095339</v>
      </c>
      <c r="N9" s="92">
        <v>-0.27679459137005369</v>
      </c>
      <c r="O9" s="41">
        <v>-0.29496467272827021</v>
      </c>
      <c r="P9" s="11"/>
      <c r="Q9" s="12"/>
      <c r="S9" s="19" t="e">
        <f>SUM(#REF!)</f>
        <v>#REF!</v>
      </c>
    </row>
    <row r="10" spans="1:19" s="3" customFormat="1" ht="22.5" customHeight="1">
      <c r="A10" s="135" t="s">
        <v>3</v>
      </c>
      <c r="B10" s="42" t="s">
        <v>1</v>
      </c>
      <c r="C10" s="122">
        <v>12.927199999999999</v>
      </c>
      <c r="D10" s="44">
        <v>0</v>
      </c>
      <c r="E10" s="65">
        <v>0</v>
      </c>
      <c r="F10" s="65">
        <v>0</v>
      </c>
      <c r="G10" s="75">
        <v>0</v>
      </c>
      <c r="H10" s="85">
        <v>0</v>
      </c>
      <c r="I10" s="44">
        <v>0</v>
      </c>
      <c r="J10" s="44">
        <v>0</v>
      </c>
      <c r="K10" s="44">
        <v>0</v>
      </c>
      <c r="L10" s="44">
        <v>0</v>
      </c>
      <c r="M10" s="107">
        <v>0</v>
      </c>
      <c r="N10" s="96">
        <v>0</v>
      </c>
      <c r="O10" s="45">
        <v>12.927199999999999</v>
      </c>
      <c r="P10" s="11"/>
      <c r="Q10" s="12"/>
    </row>
    <row r="11" spans="1:19" s="3" customFormat="1" ht="22.5" customHeight="1">
      <c r="A11" s="144"/>
      <c r="B11" s="27" t="s">
        <v>7</v>
      </c>
      <c r="C11" s="46">
        <v>-0.9406929463455409</v>
      </c>
      <c r="D11" s="46">
        <v>-1</v>
      </c>
      <c r="E11" s="60">
        <v>-1</v>
      </c>
      <c r="F11" s="60">
        <v>-1</v>
      </c>
      <c r="G11" s="76">
        <v>-1</v>
      </c>
      <c r="H11" s="86">
        <v>-1</v>
      </c>
      <c r="I11" s="46">
        <v>-1</v>
      </c>
      <c r="J11" s="46">
        <v>-1</v>
      </c>
      <c r="K11" s="46">
        <v>-1</v>
      </c>
      <c r="L11" s="46">
        <v>-1</v>
      </c>
      <c r="M11" s="102">
        <v>-1</v>
      </c>
      <c r="N11" s="93">
        <v>-1</v>
      </c>
      <c r="O11" s="47">
        <v>-0.99445839624001553</v>
      </c>
      <c r="P11" s="11"/>
      <c r="Q11" s="12"/>
      <c r="S11" s="19" t="e">
        <f>SUM(#REF!)</f>
        <v>#REF!</v>
      </c>
    </row>
    <row r="12" spans="1:19" s="3" customFormat="1" ht="22.5" customHeight="1">
      <c r="A12" s="142" t="s">
        <v>4</v>
      </c>
      <c r="B12" s="33" t="s">
        <v>1</v>
      </c>
      <c r="C12" s="48">
        <v>1219.1343999999999</v>
      </c>
      <c r="D12" s="49">
        <v>1162.4536000000001</v>
      </c>
      <c r="E12" s="66">
        <v>1150.5208</v>
      </c>
      <c r="F12" s="66">
        <v>1094.8344</v>
      </c>
      <c r="G12" s="77">
        <v>1007.3271999999999</v>
      </c>
      <c r="H12" s="87">
        <v>868.40639999999996</v>
      </c>
      <c r="I12" s="49">
        <v>837.60479999999995</v>
      </c>
      <c r="J12" s="49">
        <v>683.59680000000003</v>
      </c>
      <c r="K12" s="49">
        <v>719.3664</v>
      </c>
      <c r="L12" s="49">
        <v>946.9008</v>
      </c>
      <c r="M12" s="108">
        <v>964.78560000000004</v>
      </c>
      <c r="N12" s="97">
        <v>1056.1967999999999</v>
      </c>
      <c r="O12" s="38">
        <v>11711.127999999999</v>
      </c>
      <c r="P12" s="11"/>
      <c r="Q12" s="12"/>
    </row>
    <row r="13" spans="1:19" s="3" customFormat="1" ht="22.5" customHeight="1">
      <c r="A13" s="143"/>
      <c r="B13" s="33" t="s">
        <v>7</v>
      </c>
      <c r="C13" s="50">
        <v>4.9607017592797398E-2</v>
      </c>
      <c r="D13" s="50">
        <v>-0.11853363639293357</v>
      </c>
      <c r="E13" s="61">
        <v>7.4612959719790872E-3</v>
      </c>
      <c r="F13" s="61">
        <v>-0.10350087956181331</v>
      </c>
      <c r="G13" s="78">
        <v>-0.1168265039232782</v>
      </c>
      <c r="H13" s="84">
        <v>-6.097111566709057E-2</v>
      </c>
      <c r="I13" s="39">
        <v>-4.4986618943635426E-2</v>
      </c>
      <c r="J13" s="39">
        <v>-0.14390224109308514</v>
      </c>
      <c r="K13" s="50">
        <v>-0.1002269425199025</v>
      </c>
      <c r="L13" s="50">
        <v>-1.7303089250265913E-2</v>
      </c>
      <c r="M13" s="103">
        <v>1.2578177733386653E-3</v>
      </c>
      <c r="N13" s="94">
        <v>-5.2502398803504935E-2</v>
      </c>
      <c r="O13" s="51">
        <v>-5.7516740121640542E-2</v>
      </c>
      <c r="P13" s="11"/>
      <c r="Q13" s="12"/>
      <c r="S13" s="19" t="e">
        <f>SUM(#REF!)</f>
        <v>#REF!</v>
      </c>
    </row>
    <row r="14" spans="1:19" s="3" customFormat="1" ht="22.5" customHeight="1">
      <c r="A14" s="135" t="s">
        <v>5</v>
      </c>
      <c r="B14" s="52" t="s">
        <v>1</v>
      </c>
      <c r="C14" s="123">
        <v>347</v>
      </c>
      <c r="D14" s="54">
        <v>397</v>
      </c>
      <c r="E14" s="65">
        <v>361</v>
      </c>
      <c r="F14" s="69">
        <v>470</v>
      </c>
      <c r="G14" s="79">
        <v>336</v>
      </c>
      <c r="H14" s="85">
        <v>423</v>
      </c>
      <c r="I14" s="44">
        <v>365</v>
      </c>
      <c r="J14" s="44">
        <v>365</v>
      </c>
      <c r="K14" s="54">
        <v>314</v>
      </c>
      <c r="L14" s="54">
        <v>366</v>
      </c>
      <c r="M14" s="109">
        <v>372</v>
      </c>
      <c r="N14" s="98">
        <v>307</v>
      </c>
      <c r="O14" s="55">
        <v>4423</v>
      </c>
      <c r="P14" s="11"/>
      <c r="Q14" s="12"/>
    </row>
    <row r="15" spans="1:19" ht="22.5" customHeight="1" thickBot="1">
      <c r="A15" s="136"/>
      <c r="B15" s="56" t="s">
        <v>7</v>
      </c>
      <c r="C15" s="57">
        <v>-0.11025641025641031</v>
      </c>
      <c r="D15" s="57">
        <v>0.26837060702875393</v>
      </c>
      <c r="E15" s="67">
        <v>1.6901408450704203E-2</v>
      </c>
      <c r="F15" s="67">
        <v>-0.26332288401253923</v>
      </c>
      <c r="G15" s="80">
        <v>-0.28051391862955033</v>
      </c>
      <c r="H15" s="88">
        <v>-0.1132075471698113</v>
      </c>
      <c r="I15" s="57">
        <v>-0.29942418426103645</v>
      </c>
      <c r="J15" s="57">
        <v>-0.10319410319410316</v>
      </c>
      <c r="K15" s="57">
        <v>-0.14673913043478259</v>
      </c>
      <c r="L15" s="57">
        <v>-0.13882352941176468</v>
      </c>
      <c r="M15" s="104">
        <v>-0.13888888888888884</v>
      </c>
      <c r="N15" s="95">
        <v>-0.10755813953488369</v>
      </c>
      <c r="O15" s="58">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F6" activePane="bottomRight" state="frozen"/>
      <selection pane="topRight" activeCell="C1" sqref="C1"/>
      <selection pane="bottomLeft" activeCell="A6" sqref="A6"/>
      <selection pane="bottomRight" activeCell="L19" sqref="L19"/>
    </sheetView>
  </sheetViews>
  <sheetFormatPr defaultRowHeight="17.399999999999999"/>
  <cols>
    <col min="1" max="1" width="18.59765625" customWidth="1"/>
    <col min="2" max="2" width="17.5" customWidth="1"/>
    <col min="3" max="14" width="11.3984375" customWidth="1"/>
    <col min="15" max="16" width="14.59765625" customWidth="1"/>
    <col min="17" max="18" width="15.09765625" customWidth="1"/>
    <col min="19" max="19" width="6.8984375" bestFit="1" customWidth="1"/>
  </cols>
  <sheetData>
    <row r="1" spans="1:19" s="3" customFormat="1" ht="25.5" customHeight="1">
      <c r="A1" s="1" t="s">
        <v>23</v>
      </c>
      <c r="B1" s="1"/>
      <c r="C1" s="2"/>
      <c r="D1" s="2"/>
      <c r="E1" s="2"/>
    </row>
    <row r="2" spans="1:19" s="3" customFormat="1" ht="21" customHeight="1" thickBot="1">
      <c r="A2" s="137"/>
      <c r="B2" s="137"/>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8" t="s">
        <v>21</v>
      </c>
      <c r="B5" s="139"/>
      <c r="C5" s="24" t="s">
        <v>8</v>
      </c>
      <c r="D5" s="24" t="s">
        <v>9</v>
      </c>
      <c r="E5" s="24" t="s">
        <v>10</v>
      </c>
      <c r="F5" s="25" t="s">
        <v>11</v>
      </c>
      <c r="G5" s="24" t="s">
        <v>12</v>
      </c>
      <c r="H5" s="24" t="s">
        <v>13</v>
      </c>
      <c r="I5" s="24" t="s">
        <v>14</v>
      </c>
      <c r="J5" s="24" t="s">
        <v>15</v>
      </c>
      <c r="K5" s="99" t="s">
        <v>16</v>
      </c>
      <c r="L5" s="90" t="s">
        <v>17</v>
      </c>
      <c r="M5" s="62" t="s">
        <v>18</v>
      </c>
      <c r="N5" s="70" t="s">
        <v>19</v>
      </c>
      <c r="O5" s="26" t="s">
        <v>20</v>
      </c>
      <c r="P5" s="13"/>
      <c r="Q5" s="13"/>
    </row>
    <row r="6" spans="1:19" s="3" customFormat="1" ht="22.5" customHeight="1">
      <c r="A6" s="140" t="s">
        <v>6</v>
      </c>
      <c r="B6" s="27" t="s">
        <v>0</v>
      </c>
      <c r="C6" s="59">
        <v>71139</v>
      </c>
      <c r="D6" s="28">
        <v>61808</v>
      </c>
      <c r="E6" s="89">
        <v>60356</v>
      </c>
      <c r="F6" s="68">
        <v>52209</v>
      </c>
      <c r="G6" s="28">
        <v>59073</v>
      </c>
      <c r="H6" s="127">
        <v>62087</v>
      </c>
      <c r="I6" s="89">
        <v>73377</v>
      </c>
      <c r="J6" s="89">
        <v>69725</v>
      </c>
      <c r="K6" s="145">
        <v>63792</v>
      </c>
      <c r="L6" s="132">
        <v>64430</v>
      </c>
      <c r="M6" s="148"/>
      <c r="N6" s="112"/>
      <c r="O6" s="29">
        <f>SUM(C6:N6)</f>
        <v>637996</v>
      </c>
      <c r="P6" s="11"/>
      <c r="Q6" s="12"/>
    </row>
    <row r="7" spans="1:19" s="3" customFormat="1" ht="22.5" customHeight="1">
      <c r="A7" s="141"/>
      <c r="B7" s="27" t="s">
        <v>7</v>
      </c>
      <c r="C7" s="30">
        <f>(C6/'2023년도'!C6)-1</f>
        <v>1.2035337800349932E-2</v>
      </c>
      <c r="D7" s="30">
        <f>(D6/'2023년도'!D6)-1</f>
        <v>-4.9424454640586424E-3</v>
      </c>
      <c r="E7" s="30">
        <f>(E6/'2023년도'!E6)-1</f>
        <v>9.7366748084450894E-3</v>
      </c>
      <c r="F7" s="31">
        <f>(F6/'2023년도'!F6)-1</f>
        <v>-9.7385982504062829E-2</v>
      </c>
      <c r="G7" s="30">
        <f>(G6/'2023년도'!G6)-1</f>
        <v>-5.0792171481826687E-2</v>
      </c>
      <c r="H7" s="30">
        <f>(H6/'2023년도'!H6)-1</f>
        <v>-3.4897096312876963E-2</v>
      </c>
      <c r="I7" s="30">
        <f>(I6/'2023년도'!I6)-1</f>
        <v>0.1759888454388101</v>
      </c>
      <c r="J7" s="30">
        <f>(J6/'2023년도'!J6)-1</f>
        <v>6.9057512150994205E-2</v>
      </c>
      <c r="K7" s="100">
        <f>(K6/'2023년도'!K6)-1</f>
        <v>0.12938177182919053</v>
      </c>
      <c r="L7" s="91">
        <f>(L6/'2023년도'!L6)-1</f>
        <v>8.9964812559209628E-2</v>
      </c>
      <c r="M7" s="116">
        <f>(M6/'2023년도'!M6)-1</f>
        <v>-1</v>
      </c>
      <c r="N7" s="72">
        <f>(N6/'2023년도'!N6)-1</f>
        <v>-1</v>
      </c>
      <c r="O7" s="32">
        <f>(O6/S7)-1</f>
        <v>0.13787451555313002</v>
      </c>
      <c r="P7" s="11"/>
      <c r="Q7" s="12"/>
      <c r="S7" s="19">
        <f>SUM('2023년도'!C6:K6)</f>
        <v>560691</v>
      </c>
    </row>
    <row r="8" spans="1:19" s="3" customFormat="1" ht="22.5" customHeight="1">
      <c r="A8" s="142" t="s">
        <v>2</v>
      </c>
      <c r="B8" s="33" t="s">
        <v>0</v>
      </c>
      <c r="C8" s="34">
        <v>34570</v>
      </c>
      <c r="D8" s="35">
        <v>23443</v>
      </c>
      <c r="E8" s="35">
        <v>4330</v>
      </c>
      <c r="F8" s="36">
        <v>6624</v>
      </c>
      <c r="G8" s="34">
        <v>4661</v>
      </c>
      <c r="H8" s="37">
        <v>31282</v>
      </c>
      <c r="I8" s="34">
        <v>41846</v>
      </c>
      <c r="J8" s="34">
        <v>46594</v>
      </c>
      <c r="K8" s="146">
        <v>19075</v>
      </c>
      <c r="L8" s="133">
        <v>734</v>
      </c>
      <c r="M8" s="149"/>
      <c r="N8" s="73"/>
      <c r="O8" s="38">
        <f t="shared" ref="O8" si="0">SUM(C8:N8)</f>
        <v>213159</v>
      </c>
      <c r="P8" s="11"/>
      <c r="Q8" s="12"/>
      <c r="S8" s="19"/>
    </row>
    <row r="9" spans="1:19" s="3" customFormat="1" ht="22.5" customHeight="1">
      <c r="A9" s="143"/>
      <c r="B9" s="33" t="s">
        <v>7</v>
      </c>
      <c r="C9" s="39">
        <f>(C8/'2023년도'!C8)-1</f>
        <v>-0.15676756835866035</v>
      </c>
      <c r="D9" s="39">
        <f>(D8/'2023년도'!D8)-1</f>
        <v>7.0554388528632828E-2</v>
      </c>
      <c r="E9" s="39">
        <f>(E8/'2023년도'!E8)-1</f>
        <v>1.045347189418989</v>
      </c>
      <c r="F9" s="40">
        <f>(F8/'2023년도'!F8)-1</f>
        <v>-0.30126582278481018</v>
      </c>
      <c r="G9" s="39">
        <f>(G8/'2023년도'!G8)-1</f>
        <v>-0.30036025217652351</v>
      </c>
      <c r="H9" s="39">
        <f>(H8/'2023년도'!H8)-1</f>
        <v>-6.4729273178461444E-2</v>
      </c>
      <c r="I9" s="39">
        <f>(I8/'2023년도'!I8)-1</f>
        <v>0.75124503034107559</v>
      </c>
      <c r="J9" s="39">
        <f>(J8/'2023년도'!J8)-1</f>
        <v>0.12586685997342029</v>
      </c>
      <c r="K9" s="101">
        <f>(K8/'2023년도'!K8)-1</f>
        <v>-3.8461538461538436E-2</v>
      </c>
      <c r="L9" s="92">
        <f>(L8/'2023년도'!L8)-1</f>
        <v>1.2413793103448256E-2</v>
      </c>
      <c r="M9" s="117">
        <f>(M8/'2023년도'!M8)-1</f>
        <v>-1</v>
      </c>
      <c r="N9" s="39">
        <f>(N8/'2023년도'!N8)-1</f>
        <v>-1</v>
      </c>
      <c r="O9" s="41">
        <f>(O8/S9)-1</f>
        <v>6.7294548841121848E-2</v>
      </c>
      <c r="P9" s="11"/>
      <c r="Q9" s="12"/>
      <c r="S9" s="19">
        <f>SUM('2023년도'!C8:K8)</f>
        <v>199719</v>
      </c>
    </row>
    <row r="10" spans="1:19" s="3" customFormat="1" ht="22.5" customHeight="1">
      <c r="A10" s="135" t="s">
        <v>3</v>
      </c>
      <c r="B10" s="42" t="s">
        <v>1</v>
      </c>
      <c r="C10" s="43">
        <v>0</v>
      </c>
      <c r="D10" s="44">
        <v>0</v>
      </c>
      <c r="E10" s="44">
        <v>0</v>
      </c>
      <c r="F10" s="65">
        <v>0</v>
      </c>
      <c r="G10" s="44">
        <v>72.532799999999995</v>
      </c>
      <c r="H10" s="128">
        <v>342.447</v>
      </c>
      <c r="I10" s="44">
        <v>328.55059999999997</v>
      </c>
      <c r="J10" s="44">
        <v>305.7208</v>
      </c>
      <c r="K10" s="130">
        <v>237.23140000000001</v>
      </c>
      <c r="L10" s="124">
        <v>243.18700000000001</v>
      </c>
      <c r="M10" s="150"/>
      <c r="N10" s="113"/>
      <c r="O10" s="45">
        <f>SUM(C10:N10)</f>
        <v>1529.6695999999997</v>
      </c>
      <c r="P10" s="11"/>
      <c r="Q10" s="12"/>
      <c r="S10" s="19"/>
    </row>
    <row r="11" spans="1:19" s="3" customFormat="1" ht="22.5" customHeight="1">
      <c r="A11" s="144"/>
      <c r="B11" s="27" t="s">
        <v>7</v>
      </c>
      <c r="C11" s="46">
        <f>(C10/'2023년도'!C10)-1</f>
        <v>-1</v>
      </c>
      <c r="D11" s="46" t="e">
        <f>(D10/'2023년도'!D10)-1</f>
        <v>#DIV/0!</v>
      </c>
      <c r="E11" s="46" t="e">
        <f>(E10/'2023년도'!E10)-1</f>
        <v>#DIV/0!</v>
      </c>
      <c r="F11" s="60" t="e">
        <f>(F10/'2023년도'!F10)-1</f>
        <v>#DIV/0!</v>
      </c>
      <c r="G11" s="46" t="e">
        <f>(G10/'2023년도'!G10)-1</f>
        <v>#DIV/0!</v>
      </c>
      <c r="H11" s="46" t="e">
        <f>(H10/'2023년도'!H10)-1</f>
        <v>#DIV/0!</v>
      </c>
      <c r="I11" s="46" t="e">
        <f>(I10/'2023년도'!I10)-1</f>
        <v>#DIV/0!</v>
      </c>
      <c r="J11" s="46" t="e">
        <f>(J10/'2023년도'!J10)-1</f>
        <v>#DIV/0!</v>
      </c>
      <c r="K11" s="102" t="e">
        <f>(K10/'2023년도'!K10)-1</f>
        <v>#DIV/0!</v>
      </c>
      <c r="L11" s="93" t="e">
        <f>(L10/'2023년도'!L10)-1</f>
        <v>#DIV/0!</v>
      </c>
      <c r="M11" s="118" t="e">
        <f>(M10/'2023년도'!M10)-1</f>
        <v>#DIV/0!</v>
      </c>
      <c r="N11" s="46" t="e">
        <f>(N10/'2023년도'!N10)-1</f>
        <v>#DIV/0!</v>
      </c>
      <c r="O11" s="47">
        <f>(O10/S11)-1</f>
        <v>117.32953771891823</v>
      </c>
      <c r="P11" s="11"/>
      <c r="Q11" s="12"/>
      <c r="S11" s="19">
        <f>SUM('2023년도'!C10:K10)</f>
        <v>12.927199999999999</v>
      </c>
    </row>
    <row r="12" spans="1:19" s="3" customFormat="1" ht="22.5" customHeight="1">
      <c r="A12" s="142" t="s">
        <v>4</v>
      </c>
      <c r="B12" s="33" t="s">
        <v>1</v>
      </c>
      <c r="C12" s="48">
        <v>1212.192</v>
      </c>
      <c r="D12" s="49">
        <v>1128.7294999999999</v>
      </c>
      <c r="E12" s="49">
        <v>1158.5376000000001</v>
      </c>
      <c r="F12" s="66">
        <v>1019.4336</v>
      </c>
      <c r="G12" s="49">
        <v>962.79840000000002</v>
      </c>
      <c r="H12" s="129">
        <v>971.75540000000001</v>
      </c>
      <c r="I12" s="49">
        <v>903.26599999999996</v>
      </c>
      <c r="J12" s="49">
        <v>787.1318</v>
      </c>
      <c r="K12" s="131">
        <v>668.01980000000003</v>
      </c>
      <c r="L12" s="125">
        <v>860.58420000000001</v>
      </c>
      <c r="M12" s="151"/>
      <c r="N12" s="114"/>
      <c r="O12" s="38">
        <f>SUM(C12:N12)</f>
        <v>9672.4482999999982</v>
      </c>
      <c r="P12" s="11"/>
      <c r="Q12" s="12"/>
      <c r="S12" s="19"/>
    </row>
    <row r="13" spans="1:19" s="3" customFormat="1" ht="22.5" customHeight="1">
      <c r="A13" s="143"/>
      <c r="B13" s="33" t="s">
        <v>7</v>
      </c>
      <c r="C13" s="50">
        <f>(C12/'2023년도'!C12)-1</f>
        <v>-5.6945321204946442E-3</v>
      </c>
      <c r="D13" s="50">
        <f>(D12/'2023년도'!D12)-1</f>
        <v>-2.901113644449993E-2</v>
      </c>
      <c r="E13" s="50">
        <f>(E12/'2023년도'!E12)-1</f>
        <v>6.9679748510413919E-3</v>
      </c>
      <c r="F13" s="61">
        <f>(F12/'2023년도'!F12)-1</f>
        <v>-6.886959342892407E-2</v>
      </c>
      <c r="G13" s="50">
        <f>(G12/'2023년도'!G12)-1</f>
        <v>-4.420490184321435E-2</v>
      </c>
      <c r="H13" s="50">
        <f>(H12/'2023년도'!H12)-1</f>
        <v>0.11900994741632487</v>
      </c>
      <c r="I13" s="50">
        <f>(I12/'2023년도'!I12)-1</f>
        <v>7.8391623352683792E-2</v>
      </c>
      <c r="J13" s="50">
        <f>(J12/'2023년도'!J12)-1</f>
        <v>0.15145623853125101</v>
      </c>
      <c r="K13" s="103">
        <f>(K12/'2023년도'!K12)-1</f>
        <v>-7.1377534452540359E-2</v>
      </c>
      <c r="L13" s="94">
        <f>(L12/'2023년도'!L12)-1</f>
        <v>-9.1156961742983045E-2</v>
      </c>
      <c r="M13" s="119">
        <f>(M12/'2023년도'!M12)-1</f>
        <v>-1</v>
      </c>
      <c r="N13" s="50">
        <f>(N12/'2023년도'!N12)-1</f>
        <v>-1</v>
      </c>
      <c r="O13" s="51">
        <f>(O12/S13)-1</f>
        <v>0.10627673378194769</v>
      </c>
      <c r="P13" s="11"/>
      <c r="Q13" s="12"/>
      <c r="S13" s="19">
        <f>SUM('2023년도'!C12:K12)</f>
        <v>8743.2448000000004</v>
      </c>
    </row>
    <row r="14" spans="1:19" s="3" customFormat="1" ht="22.5" customHeight="1">
      <c r="A14" s="135" t="s">
        <v>5</v>
      </c>
      <c r="B14" s="52" t="s">
        <v>1</v>
      </c>
      <c r="C14" s="53">
        <v>368</v>
      </c>
      <c r="D14" s="54">
        <v>373</v>
      </c>
      <c r="E14" s="44">
        <v>317</v>
      </c>
      <c r="F14" s="69">
        <v>452</v>
      </c>
      <c r="G14" s="54">
        <v>332</v>
      </c>
      <c r="H14" s="128">
        <v>460</v>
      </c>
      <c r="I14" s="44">
        <v>443</v>
      </c>
      <c r="J14" s="44">
        <v>519</v>
      </c>
      <c r="K14" s="147">
        <v>405</v>
      </c>
      <c r="L14" s="134">
        <v>499</v>
      </c>
      <c r="M14" s="152"/>
      <c r="N14" s="115"/>
      <c r="O14" s="55">
        <f>SUM(C14:N14)</f>
        <v>4168</v>
      </c>
      <c r="P14" s="11"/>
      <c r="Q14" s="12"/>
      <c r="S14" s="19"/>
    </row>
    <row r="15" spans="1:19" ht="22.5" customHeight="1" thickBot="1">
      <c r="A15" s="136"/>
      <c r="B15" s="56" t="s">
        <v>7</v>
      </c>
      <c r="C15" s="57">
        <f>(C14/'2023년도'!C14)-1</f>
        <v>6.0518731988472574E-2</v>
      </c>
      <c r="D15" s="57">
        <f>(D14/'2023년도'!D14)-1</f>
        <v>-6.0453400503778343E-2</v>
      </c>
      <c r="E15" s="57">
        <f>(E14/'2023년도'!E14)-1</f>
        <v>-0.12188365650969524</v>
      </c>
      <c r="F15" s="67">
        <f>(F14/'2023년도'!F14)-1</f>
        <v>-3.8297872340425587E-2</v>
      </c>
      <c r="G15" s="57">
        <f>(G14/'2023년도'!G14)-1</f>
        <v>-1.1904761904761862E-2</v>
      </c>
      <c r="H15" s="57">
        <f>(H14/'2023년도'!H14)-1</f>
        <v>8.7470449172576847E-2</v>
      </c>
      <c r="I15" s="57">
        <f>(I14/'2023년도'!I14)-1</f>
        <v>0.21369863013698631</v>
      </c>
      <c r="J15" s="57">
        <f>(J14/'2023년도'!J14)-1</f>
        <v>0.42191780821917813</v>
      </c>
      <c r="K15" s="104">
        <f>(K14/'2023년도'!K14)-1</f>
        <v>0.28980891719745228</v>
      </c>
      <c r="L15" s="95">
        <f>(L14/'2023년도'!L14)-1</f>
        <v>0.36338797814207657</v>
      </c>
      <c r="M15" s="120">
        <f>(M14/'2023년도'!M14)-1</f>
        <v>-1</v>
      </c>
      <c r="N15" s="57">
        <f>(N14/'2023년도'!N14)-1</f>
        <v>-1</v>
      </c>
      <c r="O15" s="58">
        <f>(O14/S15)-1</f>
        <v>0.23386619301361744</v>
      </c>
      <c r="P15" s="11"/>
      <c r="Q15" s="12"/>
      <c r="S15" s="19">
        <f>SUM('2023년도'!C14:K14)</f>
        <v>3378</v>
      </c>
    </row>
    <row r="16" spans="1:19">
      <c r="C16" s="8"/>
      <c r="D16" s="8"/>
      <c r="E16" s="8"/>
      <c r="F16" s="8"/>
      <c r="G16" s="8"/>
      <c r="H16" s="8"/>
      <c r="I16" s="8"/>
      <c r="J16" s="8"/>
      <c r="K16" s="8"/>
      <c r="L16" s="8"/>
      <c r="M16" s="8"/>
      <c r="N16" s="8"/>
      <c r="O16" s="8"/>
      <c r="P16" s="14"/>
      <c r="Q16" s="14"/>
    </row>
    <row r="17" spans="3:17">
      <c r="C17" s="126"/>
      <c r="D17" s="126"/>
      <c r="E17" s="126"/>
      <c r="F17" s="126"/>
      <c r="G17" s="126"/>
      <c r="H17" s="126"/>
      <c r="I17" s="126"/>
      <c r="J17" s="126"/>
      <c r="K17" s="126"/>
      <c r="L17" s="126"/>
      <c r="M17" s="126"/>
      <c r="N17" s="126"/>
      <c r="O17" s="16"/>
      <c r="P17" s="15"/>
      <c r="Q17" s="18"/>
    </row>
    <row r="18" spans="3:17">
      <c r="C18" s="121"/>
      <c r="D18" s="121"/>
      <c r="E18" s="1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cp:lastModifiedBy>
  <cp:lastPrinted>2023-12-18T08:31:35Z</cp:lastPrinted>
  <dcterms:created xsi:type="dcterms:W3CDTF">2016-01-04T07:20:24Z</dcterms:created>
  <dcterms:modified xsi:type="dcterms:W3CDTF">2024-11-15T06:46:59Z</dcterms:modified>
</cp:coreProperties>
</file>