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ipa\Desktop\"/>
    </mc:Choice>
  </mc:AlternateContent>
  <bookViews>
    <workbookView xWindow="0" yWindow="0" windowWidth="28800" windowHeight="11730"/>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[2]Training!$J$1:$J$45</definedName>
    <definedName name="a">[3]노무비!#REF!</definedName>
    <definedName name="aaaa">'[4]인원계획-미화'!#REF!</definedName>
    <definedName name="CELLNOTE10">[5]노무비!#REF!</definedName>
    <definedName name="CELLNOTE4">[6]노무비!#REF!</definedName>
    <definedName name="CELLNOTE5">[5]노무비!#REF!</definedName>
    <definedName name="CELLNOTE6">[6]노무비!#REF!</definedName>
    <definedName name="CELLNOTE8">[6]노무비!#REF!</definedName>
    <definedName name="cfdd">[5]노무비!#REF!</definedName>
    <definedName name="Cover">'[2]Facility Information'!$A$1:$H$27</definedName>
    <definedName name="CR">#REF!</definedName>
    <definedName name="CRa">#REF!</definedName>
    <definedName name="CRb">#REF!</definedName>
    <definedName name="ddd">#REF!</definedName>
    <definedName name="dddd">[6]노무비!#REF!</definedName>
    <definedName name="dhdhdh">'[4]인원계획-미화'!#REF!</definedName>
    <definedName name="FirstFinYearEnd">[7]재무가정!$H$13</definedName>
    <definedName name="General">[2]General!$A$1:$J$557</definedName>
    <definedName name="Graph">#REF!</definedName>
    <definedName name="hhh">'[4]인원계획-미화'!#REF!</definedName>
    <definedName name="hhhhhhhh">[6]노무비!#REF!</definedName>
    <definedName name="Instructions">[2]Instructions!$A$1:$C$67</definedName>
    <definedName name="kkkkk">'[8]인원계획-미화'!#REF!</definedName>
    <definedName name="kl">[6]노무비!#REF!</definedName>
    <definedName name="Mar">[9]노무비!#REF!</definedName>
    <definedName name="mf">#REF!</definedName>
    <definedName name="mm">[10]재무가정!$H$13</definedName>
    <definedName name="People">[2]People!$A$1:$K$126</definedName>
    <definedName name="PPAScore">#REF!</definedName>
    <definedName name="_xlnm.Print_Area" localSheetId="0">'2024년도'!$A$1:$P$13</definedName>
    <definedName name="_xlnm.Print_Area" localSheetId="1">'2025년도'!$A$1:$P$13</definedName>
    <definedName name="_xlnm.Print_Area">#REF!</definedName>
    <definedName name="QK">[6]노무비!#REF!</definedName>
    <definedName name="Quality">[2]Quality!$A$1:$K$444</definedName>
    <definedName name="qw">[6]노무비!#REF!</definedName>
    <definedName name="Risk">[2]Risk!$A$1:$K$297</definedName>
    <definedName name="Sample1">[11]Template!#REF!</definedName>
    <definedName name="SChonsei">#REF!</definedName>
    <definedName name="sdf">[12]노무비!#REF!</definedName>
    <definedName name="ssss">[6]노무비!#REF!</definedName>
    <definedName name="TChonsei">#REF!</definedName>
    <definedName name="TDeposit">#REF!</definedName>
    <definedName name="Training">[2]Training!$A$1:$J$25</definedName>
    <definedName name="TRent">#REF!</definedName>
    <definedName name="wwwwwwww">[5]노무비!#REF!</definedName>
    <definedName name="단위">'[13]S&amp;R'!$F$51</definedName>
    <definedName name="백만원">[14]리츠!$D$36</definedName>
    <definedName name="보보봅">'[15]인원계획-미화'!#REF!</definedName>
    <definedName name="셀노트4">[16]노무비!#REF!</definedName>
    <definedName name="손익계산서">[10]재무가정!$H$13</definedName>
    <definedName name="연봉">'[4]인원계획-미화'!#REF!</definedName>
    <definedName name="하하">'[17]인원계획-미화'!#REF!</definedName>
    <definedName name="하하1">[18]노무비!#REF!</definedName>
    <definedName name="하하2">[19]노무비!#REF!</definedName>
    <definedName name="하하3">[18]노무비!#REF!</definedName>
    <definedName name="하하4">[20]재무가정!$H$13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4" i="2" l="1"/>
  <c r="C5" i="2"/>
  <c r="D5" i="2"/>
  <c r="E5" i="2"/>
  <c r="F5" i="2"/>
  <c r="G5" i="2"/>
  <c r="H5" i="2"/>
  <c r="I5" i="2"/>
  <c r="J5" i="2"/>
  <c r="K5" i="2"/>
  <c r="L5" i="2"/>
  <c r="M5" i="2"/>
  <c r="N5" i="2"/>
  <c r="T5" i="2"/>
  <c r="O5" i="2" s="1"/>
  <c r="O6" i="2"/>
  <c r="O7" i="2" s="1"/>
  <c r="C7" i="2"/>
  <c r="D7" i="2"/>
  <c r="E7" i="2"/>
  <c r="F7" i="2"/>
  <c r="G7" i="2"/>
  <c r="H7" i="2"/>
  <c r="I7" i="2"/>
  <c r="J7" i="2"/>
  <c r="K7" i="2"/>
  <c r="L7" i="2"/>
  <c r="M7" i="2"/>
  <c r="N7" i="2"/>
  <c r="T7" i="2"/>
  <c r="O8" i="2"/>
  <c r="C9" i="2"/>
  <c r="D9" i="2"/>
  <c r="E9" i="2"/>
  <c r="F9" i="2"/>
  <c r="G9" i="2"/>
  <c r="H9" i="2"/>
  <c r="I9" i="2"/>
  <c r="J9" i="2"/>
  <c r="K9" i="2"/>
  <c r="L9" i="2"/>
  <c r="M9" i="2"/>
  <c r="N9" i="2"/>
  <c r="T9" i="2"/>
  <c r="O10" i="2"/>
  <c r="C11" i="2"/>
  <c r="D11" i="2"/>
  <c r="E11" i="2"/>
  <c r="F11" i="2"/>
  <c r="G11" i="2"/>
  <c r="H11" i="2"/>
  <c r="I11" i="2"/>
  <c r="J11" i="2"/>
  <c r="K11" i="2"/>
  <c r="L11" i="2"/>
  <c r="M11" i="2"/>
  <c r="N11" i="2"/>
  <c r="O11" i="2"/>
  <c r="T11" i="2"/>
  <c r="O12" i="2"/>
  <c r="C13" i="2"/>
  <c r="D13" i="2"/>
  <c r="E13" i="2"/>
  <c r="F13" i="2"/>
  <c r="G13" i="2"/>
  <c r="H13" i="2"/>
  <c r="I13" i="2"/>
  <c r="J13" i="2"/>
  <c r="K13" i="2"/>
  <c r="L13" i="2"/>
  <c r="M13" i="2"/>
  <c r="N13" i="2"/>
  <c r="T13" i="2"/>
  <c r="O13" i="2" s="1"/>
  <c r="O4" i="1"/>
  <c r="C5" i="1"/>
  <c r="D5" i="1"/>
  <c r="E5" i="1"/>
  <c r="F5" i="1"/>
  <c r="G5" i="1"/>
  <c r="H5" i="1"/>
  <c r="I5" i="1"/>
  <c r="J5" i="1"/>
  <c r="K5" i="1"/>
  <c r="L5" i="1"/>
  <c r="M5" i="1"/>
  <c r="N5" i="1"/>
  <c r="T5" i="1"/>
  <c r="O6" i="1"/>
  <c r="C7" i="1"/>
  <c r="D7" i="1"/>
  <c r="E7" i="1"/>
  <c r="F7" i="1"/>
  <c r="G7" i="1"/>
  <c r="H7" i="1"/>
  <c r="I7" i="1"/>
  <c r="J7" i="1"/>
  <c r="K7" i="1"/>
  <c r="L7" i="1"/>
  <c r="M7" i="1"/>
  <c r="N7" i="1"/>
  <c r="T7" i="1"/>
  <c r="O8" i="1"/>
  <c r="C9" i="1"/>
  <c r="D9" i="1"/>
  <c r="E9" i="1"/>
  <c r="F9" i="1"/>
  <c r="G9" i="1"/>
  <c r="H9" i="1"/>
  <c r="I9" i="1"/>
  <c r="J9" i="1"/>
  <c r="K9" i="1"/>
  <c r="L9" i="1"/>
  <c r="M9" i="1"/>
  <c r="N9" i="1"/>
  <c r="T9" i="1"/>
  <c r="O9" i="1" s="1"/>
  <c r="O10" i="1"/>
  <c r="C11" i="1"/>
  <c r="D11" i="1"/>
  <c r="E11" i="1"/>
  <c r="F11" i="1"/>
  <c r="G11" i="1"/>
  <c r="H11" i="1"/>
  <c r="I11" i="1"/>
  <c r="J11" i="1"/>
  <c r="K11" i="1"/>
  <c r="L11" i="1"/>
  <c r="M11" i="1"/>
  <c r="N11" i="1"/>
  <c r="T11" i="1"/>
  <c r="O11" i="1" s="1"/>
  <c r="O12" i="1"/>
  <c r="C13" i="1"/>
  <c r="D13" i="1"/>
  <c r="E13" i="1"/>
  <c r="F13" i="1"/>
  <c r="G13" i="1"/>
  <c r="H13" i="1"/>
  <c r="I13" i="1"/>
  <c r="J13" i="1"/>
  <c r="K13" i="1"/>
  <c r="L13" i="1"/>
  <c r="M13" i="1"/>
  <c r="N13" i="1"/>
  <c r="T13" i="1"/>
  <c r="O13" i="1" s="1"/>
  <c r="O5" i="1" l="1"/>
  <c r="O9" i="2"/>
  <c r="O7" i="1"/>
</calcChain>
</file>

<file path=xl/comments1.xml><?xml version="1.0" encoding="utf-8"?>
<comments xmlns="http://schemas.openxmlformats.org/spreadsheetml/2006/main">
  <authors>
    <author>admin</author>
  </authors>
  <commentList>
    <comment ref="A4" authorId="0" shapeId="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text>
        <r>
          <rPr>
            <b/>
            <sz val="9"/>
            <color rgb="FF000000"/>
            <rFont val="맑은 고딕"/>
            <family val="3"/>
            <charset val="129"/>
          </rPr>
          <t>사용처
직원식당 취사용 조리기구</t>
        </r>
      </text>
    </comment>
    <comment ref="A10" authorId="0" shapeId="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4" authorId="0" shapeId="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text>
        <r>
          <rPr>
            <b/>
            <sz val="9"/>
            <color rgb="FF000000"/>
            <rFont val="맑은 고딕"/>
            <family val="3"/>
            <charset val="129"/>
          </rPr>
          <t>사용처
직원식당 취사용 조리기구</t>
        </r>
      </text>
    </comment>
    <comment ref="A10" authorId="0" shapeId="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<sst xmlns="http://schemas.openxmlformats.org/spreadsheetml/2006/main" count="84" uniqueCount="27">
  <si>
    <t>합 계</t>
  </si>
  <si>
    <t>전년동월대비증감(%)</t>
  </si>
  <si>
    <t>사용량(kWh)</t>
  </si>
  <si>
    <t>12 월</t>
  </si>
  <si>
    <t>11 월</t>
  </si>
  <si>
    <t>10 월</t>
  </si>
  <si>
    <t>9 월</t>
  </si>
  <si>
    <t>8 월</t>
  </si>
  <si>
    <t>7 월</t>
  </si>
  <si>
    <t>6 월</t>
  </si>
  <si>
    <t>5 월</t>
  </si>
  <si>
    <t>4 월</t>
  </si>
  <si>
    <t>3 월</t>
  </si>
  <si>
    <t>2 월</t>
  </si>
  <si>
    <t>1 월</t>
  </si>
  <si>
    <t>작성제외</t>
  </si>
  <si>
    <t>사용량(㎥)</t>
  </si>
  <si>
    <t>상하수도</t>
  </si>
  <si>
    <t>도시가스(기계실)</t>
  </si>
  <si>
    <t>도시가스(주방)</t>
  </si>
  <si>
    <t>심야전기</t>
  </si>
  <si>
    <t>일반전기</t>
  </si>
  <si>
    <t>비고(연간금액)</t>
  </si>
  <si>
    <t>구     분</t>
  </si>
  <si>
    <t>1. 에너지 사용량 집계</t>
  </si>
  <si>
    <t>2024년도 청사 에너지 사용 현황</t>
  </si>
  <si>
    <t>2025년도 청사 에너지 사용 현황</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</si>
</sst>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0_);[Red]\(#,##0\)"/>
  </numFmts>
  <fonts count="15"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37">
    <border>
      <left/>
      <right/>
      <top/>
      <bottom/>
      <diagonal/>
    </border>
    <border>
      <left/>
      <right style="medium">
        <color auto="1"/>
      </right>
      <top style="thin">
        <color auto="1"/>
      </top>
      <bottom style="medium">
        <color auto="1"/>
      </bottom>
      <diagonal/>
    </border>
    <border>
      <left style="medium">
        <color auto="1"/>
      </left>
      <right style="thin">
        <color auto="1"/>
      </right>
      <top/>
      <bottom style="medium">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right style="medium">
        <color auto="1"/>
      </right>
      <top/>
      <bottom style="thin">
        <color auto="1"/>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right/>
      <top style="medium">
        <color auto="1"/>
      </top>
      <bottom style="thin">
        <color auto="1"/>
      </bottom>
      <diagonal/>
    </border>
    <border>
      <left/>
      <right/>
      <top/>
      <bottom style="thin">
        <color auto="1"/>
      </bottom>
      <diagonal/>
    </border>
    <border>
      <left style="thick">
        <color rgb="FFFF0000"/>
      </left>
      <right style="thick">
        <color rgb="FFFF0000"/>
      </right>
      <top style="thick">
        <color rgb="FFFF0000"/>
      </top>
      <bottom style="medium">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diagonal/>
    </border>
    <border>
      <left style="thick">
        <color rgb="FFFF0000"/>
      </left>
      <right style="thick">
        <color rgb="FFFF0000"/>
      </right>
      <top style="medium">
        <color auto="1"/>
      </top>
      <bottom style="thin">
        <color auto="1"/>
      </bottom>
      <diagonal/>
    </border>
    <border>
      <left style="thick">
        <color rgb="FFFF0000"/>
      </left>
      <right style="thick">
        <color rgb="FFFF0000"/>
      </right>
      <top style="thin">
        <color auto="1"/>
      </top>
      <bottom style="thick">
        <color rgb="FFFF0000"/>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79">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 xfId="3" applyNumberFormat="1" applyFont="1" applyFill="1" applyBorder="1">
      <alignment vertical="center"/>
    </xf>
    <xf numFmtId="41" fontId="8" fillId="0" borderId="14" xfId="3" applyNumberFormat="1" applyFont="1" applyFill="1" applyBorder="1">
      <alignment vertical="center"/>
    </xf>
    <xf numFmtId="41" fontId="8" fillId="0" borderId="8" xfId="3" applyNumberFormat="1" applyFont="1" applyFill="1" applyBorder="1" applyAlignment="1">
      <alignment horizontal="center" vertical="center"/>
    </xf>
    <xf numFmtId="10" fontId="3" fillId="0" borderId="15"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7" fillId="0" borderId="0" xfId="3" applyNumberFormat="1" applyFont="1">
      <alignment vertical="center"/>
    </xf>
    <xf numFmtId="41" fontId="8" fillId="0" borderId="3" xfId="3" applyNumberFormat="1" applyFont="1" applyFill="1" applyBorder="1">
      <alignment vertical="center"/>
    </xf>
    <xf numFmtId="41" fontId="8" fillId="0" borderId="10" xfId="3" applyNumberFormat="1" applyFont="1" applyFill="1" applyBorder="1" applyAlignment="1">
      <alignment horizontal="center" vertical="center"/>
    </xf>
    <xf numFmtId="41" fontId="3" fillId="0" borderId="16" xfId="1" applyNumberFormat="1" applyFont="1" applyBorder="1">
      <alignment vertical="center"/>
    </xf>
    <xf numFmtId="176" fontId="4" fillId="0" borderId="5" xfId="1" applyNumberFormat="1" applyFont="1" applyBorder="1">
      <alignment vertical="center"/>
    </xf>
    <xf numFmtId="176" fontId="4" fillId="0" borderId="12" xfId="1" applyNumberFormat="1" applyFont="1" applyBorder="1">
      <alignment vertical="center"/>
    </xf>
    <xf numFmtId="0" fontId="3" fillId="0" borderId="17" xfId="3" applyNumberFormat="1" applyFont="1" applyBorder="1" applyAlignment="1">
      <alignment horizontal="center" vertical="center"/>
    </xf>
    <xf numFmtId="0" fontId="3" fillId="0" borderId="18" xfId="3" applyNumberFormat="1" applyFont="1" applyBorder="1" applyAlignment="1">
      <alignment horizontal="center" vertical="center"/>
    </xf>
    <xf numFmtId="41" fontId="9" fillId="0" borderId="0" xfId="3" applyNumberFormat="1" applyFont="1">
      <alignment vertical="center"/>
    </xf>
    <xf numFmtId="41" fontId="8" fillId="4" borderId="10" xfId="3" applyNumberFormat="1" applyFont="1" applyFill="1" applyBorder="1" applyAlignment="1">
      <alignment horizontal="center" vertical="center"/>
    </xf>
    <xf numFmtId="10" fontId="3" fillId="4" borderId="16" xfId="2" applyNumberFormat="1" applyFont="1" applyFill="1" applyBorder="1">
      <alignment vertical="center"/>
    </xf>
    <xf numFmtId="10" fontId="4" fillId="4" borderId="12" xfId="2" applyNumberFormat="1" applyFont="1" applyFill="1" applyBorder="1">
      <alignment vertical="center"/>
    </xf>
    <xf numFmtId="0" fontId="3" fillId="4" borderId="10" xfId="3" applyNumberFormat="1" applyFont="1" applyFill="1" applyBorder="1" applyAlignment="1">
      <alignment horizontal="center" vertical="center"/>
    </xf>
    <xf numFmtId="0" fontId="3" fillId="4" borderId="6" xfId="3" applyNumberFormat="1" applyFont="1" applyFill="1" applyBorder="1" applyAlignment="1">
      <alignment horizontal="center" vertical="center"/>
    </xf>
    <xf numFmtId="41" fontId="3" fillId="4" borderId="19" xfId="1" applyNumberFormat="1" applyFont="1" applyFill="1" applyBorder="1">
      <alignment vertical="center"/>
    </xf>
    <xf numFmtId="176" fontId="4" fillId="4" borderId="7" xfId="1" applyNumberFormat="1" applyFont="1" applyFill="1" applyBorder="1">
      <alignment vertical="center"/>
    </xf>
    <xf numFmtId="176" fontId="4" fillId="4" borderId="13" xfId="1" applyNumberFormat="1" applyFont="1" applyFill="1" applyBorder="1">
      <alignment vertical="center"/>
    </xf>
    <xf numFmtId="0" fontId="3" fillId="4" borderId="18" xfId="3" applyNumberFormat="1" applyFont="1" applyFill="1" applyBorder="1" applyAlignment="1">
      <alignment horizontal="center" vertical="center"/>
    </xf>
    <xf numFmtId="10" fontId="3" fillId="0" borderId="19" xfId="2" applyNumberFormat="1" applyFont="1" applyBorder="1">
      <alignment vertical="center"/>
    </xf>
    <xf numFmtId="10" fontId="4" fillId="0" borderId="11" xfId="2" applyNumberFormat="1" applyFont="1" applyBorder="1">
      <alignment vertical="center"/>
    </xf>
    <xf numFmtId="0" fontId="3" fillId="0" borderId="10" xfId="3" applyNumberFormat="1" applyFont="1" applyFill="1" applyBorder="1" applyAlignment="1">
      <alignment horizontal="center" vertical="center"/>
    </xf>
    <xf numFmtId="0" fontId="3" fillId="0" borderId="6" xfId="3" applyNumberFormat="1" applyFont="1" applyBorder="1" applyAlignment="1">
      <alignment horizontal="center" vertical="center"/>
    </xf>
    <xf numFmtId="41" fontId="3" fillId="0" borderId="19" xfId="1" applyNumberFormat="1" applyFont="1" applyBorder="1">
      <alignment vertical="center"/>
    </xf>
    <xf numFmtId="0" fontId="3" fillId="0" borderId="10" xfId="3" applyNumberFormat="1" applyFont="1" applyBorder="1" applyAlignment="1">
      <alignment horizontal="center" vertical="center"/>
    </xf>
    <xf numFmtId="10" fontId="3" fillId="4" borderId="19" xfId="2" applyNumberFormat="1" applyFont="1" applyFill="1" applyBorder="1">
      <alignment vertical="center"/>
    </xf>
    <xf numFmtId="176" fontId="4" fillId="4" borderId="5" xfId="3" applyNumberFormat="1" applyFont="1" applyFill="1" applyBorder="1">
      <alignment vertical="center"/>
    </xf>
    <xf numFmtId="176" fontId="4" fillId="4" borderId="20" xfId="3" applyNumberFormat="1" applyFont="1" applyFill="1" applyBorder="1">
      <alignment vertical="center"/>
    </xf>
    <xf numFmtId="176" fontId="4" fillId="4" borderId="4" xfId="3" applyNumberFormat="1" applyFont="1" applyFill="1" applyBorder="1">
      <alignment vertical="center"/>
    </xf>
    <xf numFmtId="176" fontId="4" fillId="4" borderId="19" xfId="3" applyNumberFormat="1" applyFont="1" applyFill="1" applyBorder="1">
      <alignment vertical="center"/>
    </xf>
    <xf numFmtId="10" fontId="3" fillId="0" borderId="5" xfId="2" applyNumberFormat="1" applyFont="1" applyFill="1" applyBorder="1">
      <alignment vertical="center"/>
    </xf>
    <xf numFmtId="10" fontId="4" fillId="3" borderId="5" xfId="2" applyNumberFormat="1" applyFont="1" applyFill="1" applyBorder="1">
      <alignment vertical="center"/>
    </xf>
    <xf numFmtId="0" fontId="3" fillId="0" borderId="6" xfId="3" applyNumberFormat="1" applyFont="1" applyFill="1" applyBorder="1" applyAlignment="1">
      <alignment horizontal="center" vertical="center"/>
    </xf>
    <xf numFmtId="41" fontId="8" fillId="0" borderId="21" xfId="3" applyNumberFormat="1" applyFont="1" applyFill="1" applyBorder="1">
      <alignment vertical="center"/>
    </xf>
    <xf numFmtId="41" fontId="8" fillId="0" borderId="22" xfId="3" applyNumberFormat="1" applyFont="1" applyFill="1" applyBorder="1" applyAlignment="1">
      <alignment horizontal="center" vertical="center"/>
    </xf>
    <xf numFmtId="41" fontId="3" fillId="0" borderId="19" xfId="3" applyNumberFormat="1" applyFont="1" applyFill="1" applyBorder="1">
      <alignment vertical="center"/>
    </xf>
    <xf numFmtId="176" fontId="4" fillId="3" borderId="5" xfId="3" applyNumberFormat="1" applyFont="1" applyFill="1" applyBorder="1">
      <alignment vertical="center"/>
    </xf>
    <xf numFmtId="176" fontId="4" fillId="3" borderId="4" xfId="3" applyNumberFormat="1" applyFont="1" applyFill="1" applyBorder="1">
      <alignment vertical="center"/>
    </xf>
    <xf numFmtId="176" fontId="4" fillId="3" borderId="23" xfId="3" applyNumberFormat="1" applyFont="1" applyFill="1" applyBorder="1">
      <alignment vertical="center"/>
    </xf>
    <xf numFmtId="176" fontId="4" fillId="3" borderId="19" xfId="3" applyNumberFormat="1" applyFont="1" applyFill="1" applyBorder="1">
      <alignment vertical="center"/>
    </xf>
    <xf numFmtId="0" fontId="3" fillId="0" borderId="24" xfId="3" applyNumberFormat="1" applyFont="1" applyFill="1" applyBorder="1" applyAlignment="1">
      <alignment horizontal="center" vertical="center"/>
    </xf>
    <xf numFmtId="0" fontId="8" fillId="0" borderId="0" xfId="3" applyNumberFormat="1" applyFont="1" applyFill="1" applyBorder="1" applyAlignment="1">
      <alignment horizontal="center" vertical="center"/>
    </xf>
    <xf numFmtId="0" fontId="8" fillId="2" borderId="25" xfId="3" applyNumberFormat="1" applyFont="1" applyFill="1" applyBorder="1" applyAlignment="1">
      <alignment horizontal="center" vertical="center"/>
    </xf>
    <xf numFmtId="0" fontId="3" fillId="5" borderId="26" xfId="3" applyNumberFormat="1" applyFont="1" applyFill="1" applyBorder="1" applyAlignment="1">
      <alignment horizontal="center" vertical="center"/>
    </xf>
    <xf numFmtId="176" fontId="3" fillId="5" borderId="27" xfId="3" applyNumberFormat="1" applyFont="1" applyFill="1" applyBorder="1" applyAlignment="1">
      <alignment horizontal="center" vertical="center"/>
    </xf>
    <xf numFmtId="176" fontId="3" fillId="5" borderId="28" xfId="3" applyNumberFormat="1" applyFont="1" applyFill="1" applyBorder="1" applyAlignment="1">
      <alignment horizontal="center" vertical="center"/>
    </xf>
    <xf numFmtId="176" fontId="3" fillId="5" borderId="26" xfId="3" applyNumberFormat="1" applyFont="1" applyFill="1" applyBorder="1" applyAlignment="1">
      <alignment horizontal="center" vertical="center"/>
    </xf>
    <xf numFmtId="0" fontId="3" fillId="5" borderId="25" xfId="3" applyNumberFormat="1" applyFont="1" applyFill="1" applyBorder="1" applyAlignment="1">
      <alignment horizontal="center" vertical="center"/>
    </xf>
    <xf numFmtId="0" fontId="3" fillId="5" borderId="29"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0" fontId="6" fillId="0" borderId="0" xfId="3" applyNumberFormat="1" applyFont="1" applyBorder="1" applyAlignment="1">
      <alignment horizontal="left" vertical="center"/>
    </xf>
    <xf numFmtId="0" fontId="11" fillId="0" borderId="0" xfId="3" applyNumberFormat="1" applyFont="1" applyAlignment="1">
      <alignment horizontal="center" vertical="center"/>
    </xf>
    <xf numFmtId="10" fontId="4" fillId="3" borderId="4" xfId="2" applyNumberFormat="1" applyFont="1" applyFill="1" applyBorder="1">
      <alignment vertical="center"/>
    </xf>
    <xf numFmtId="10" fontId="4" fillId="4" borderId="19" xfId="2" applyNumberFormat="1" applyFont="1" applyFill="1" applyBorder="1">
      <alignment vertical="center"/>
    </xf>
    <xf numFmtId="176" fontId="4" fillId="0" borderId="19" xfId="1" applyNumberFormat="1" applyFont="1" applyBorder="1">
      <alignment vertical="center"/>
    </xf>
    <xf numFmtId="10" fontId="4" fillId="0" borderId="16" xfId="2" applyNumberFormat="1" applyFont="1" applyBorder="1">
      <alignment vertical="center"/>
    </xf>
    <xf numFmtId="176" fontId="4" fillId="4" borderId="30" xfId="1" applyNumberFormat="1" applyFont="1" applyFill="1" applyBorder="1">
      <alignment vertical="center"/>
    </xf>
    <xf numFmtId="10" fontId="4" fillId="0" borderId="15" xfId="2" applyNumberFormat="1" applyFont="1" applyBorder="1">
      <alignment vertical="center"/>
    </xf>
    <xf numFmtId="176" fontId="4" fillId="3" borderId="31" xfId="3" applyNumberFormat="1" applyFont="1" applyFill="1" applyBorder="1">
      <alignment vertical="center"/>
    </xf>
    <xf numFmtId="10" fontId="4" fillId="3" borderId="12" xfId="2" applyNumberFormat="1" applyFont="1" applyFill="1" applyBorder="1">
      <alignment vertical="center"/>
    </xf>
    <xf numFmtId="176" fontId="3" fillId="5" borderId="32" xfId="3" applyNumberFormat="1" applyFont="1" applyFill="1" applyBorder="1" applyAlignment="1">
      <alignment horizontal="center" vertical="center"/>
    </xf>
    <xf numFmtId="176" fontId="4" fillId="3" borderId="33" xfId="3" applyNumberFormat="1" applyFont="1" applyFill="1" applyBorder="1">
      <alignment vertical="center"/>
    </xf>
    <xf numFmtId="10" fontId="4" fillId="3" borderId="33" xfId="2" applyNumberFormat="1" applyFont="1" applyFill="1" applyBorder="1">
      <alignment vertical="center"/>
    </xf>
    <xf numFmtId="176" fontId="4" fillId="4" borderId="33" xfId="3" applyNumberFormat="1" applyFont="1" applyFill="1" applyBorder="1">
      <alignment vertical="center"/>
    </xf>
    <xf numFmtId="10" fontId="4" fillId="4" borderId="33" xfId="2" applyNumberFormat="1" applyFont="1" applyFill="1" applyBorder="1">
      <alignment vertical="center"/>
    </xf>
    <xf numFmtId="176" fontId="4" fillId="0" borderId="33" xfId="1" applyNumberFormat="1" applyFont="1" applyBorder="1">
      <alignment vertical="center"/>
    </xf>
    <xf numFmtId="10" fontId="4" fillId="0" borderId="34" xfId="2" applyNumberFormat="1" applyFont="1" applyBorder="1">
      <alignment vertical="center"/>
    </xf>
    <xf numFmtId="176" fontId="4" fillId="4" borderId="35" xfId="1" applyNumberFormat="1" applyFont="1" applyFill="1" applyBorder="1">
      <alignment vertical="center"/>
    </xf>
    <xf numFmtId="10" fontId="4" fillId="0" borderId="36" xfId="2" applyNumberFormat="1" applyFont="1" applyBorder="1">
      <alignment vertical="center"/>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ipa/AppData/Local/Temp/MicrosoftEdgeDownloads/45a52032-86bb-4839-b430-cb362c2fd3b7/2025&#45380;&#46020;%20&#52397;&#49324;%20&#50640;&#45320;&#51648;%20&#49324;&#50857;%20&#54788;&#54889;(&#44288;&#47532;&#49324;&#47924;&#49548;)%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13"/>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D15" sqref="D1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20" s="10" customFormat="1" ht="25.5" customHeight="1" x14ac:dyDescent="0.3">
      <c r="A1" s="61" t="s">
        <v>25</v>
      </c>
      <c r="B1" s="61"/>
      <c r="C1" s="61"/>
      <c r="D1" s="61"/>
      <c r="E1" s="61"/>
      <c r="F1" s="61"/>
      <c r="G1" s="61"/>
      <c r="H1" s="61"/>
      <c r="I1" s="61"/>
      <c r="J1" s="61"/>
      <c r="K1" s="61"/>
      <c r="L1" s="61"/>
      <c r="M1" s="61"/>
      <c r="N1" s="61"/>
      <c r="O1" s="61"/>
      <c r="P1" s="61"/>
    </row>
    <row r="2" spans="1:20" s="10" customFormat="1" ht="21" customHeight="1" thickBot="1" x14ac:dyDescent="0.35">
      <c r="A2" s="60" t="s">
        <v>24</v>
      </c>
      <c r="B2" s="60"/>
      <c r="C2" s="59"/>
      <c r="D2" s="59"/>
      <c r="E2" s="59"/>
      <c r="F2" s="59"/>
      <c r="G2" s="59"/>
      <c r="H2" s="59"/>
      <c r="I2" s="59"/>
      <c r="J2" s="59"/>
      <c r="K2" s="59"/>
      <c r="L2" s="59"/>
      <c r="M2" s="59"/>
      <c r="N2" s="59"/>
      <c r="O2" s="58"/>
      <c r="P2" s="58"/>
      <c r="Q2" s="58"/>
      <c r="R2" s="58"/>
    </row>
    <row r="3" spans="1:20" s="10" customFormat="1" ht="22.5" customHeight="1" thickBot="1" x14ac:dyDescent="0.35">
      <c r="A3" s="57" t="s">
        <v>23</v>
      </c>
      <c r="B3" s="56"/>
      <c r="C3" s="55" t="s">
        <v>14</v>
      </c>
      <c r="D3" s="54" t="s">
        <v>13</v>
      </c>
      <c r="E3" s="54" t="s">
        <v>12</v>
      </c>
      <c r="F3" s="54" t="s">
        <v>11</v>
      </c>
      <c r="G3" s="54" t="s">
        <v>10</v>
      </c>
      <c r="H3" s="54" t="s">
        <v>9</v>
      </c>
      <c r="I3" s="54" t="s">
        <v>8</v>
      </c>
      <c r="J3" s="54" t="s">
        <v>7</v>
      </c>
      <c r="K3" s="54" t="s">
        <v>6</v>
      </c>
      <c r="L3" s="54" t="s">
        <v>5</v>
      </c>
      <c r="M3" s="54" t="s">
        <v>4</v>
      </c>
      <c r="N3" s="53" t="s">
        <v>3</v>
      </c>
      <c r="O3" s="52" t="s">
        <v>0</v>
      </c>
      <c r="P3" s="51" t="s">
        <v>22</v>
      </c>
      <c r="Q3" s="50"/>
      <c r="R3" s="50"/>
    </row>
    <row r="4" spans="1:20" s="10" customFormat="1" ht="22.5" customHeight="1" x14ac:dyDescent="0.3">
      <c r="A4" s="49" t="s">
        <v>21</v>
      </c>
      <c r="B4" s="30" t="s">
        <v>2</v>
      </c>
      <c r="C4" s="48">
        <v>71139</v>
      </c>
      <c r="D4" s="46">
        <v>61808</v>
      </c>
      <c r="E4" s="47">
        <v>60356</v>
      </c>
      <c r="F4" s="46">
        <v>52209</v>
      </c>
      <c r="G4" s="46">
        <v>59073</v>
      </c>
      <c r="H4" s="47">
        <v>62087</v>
      </c>
      <c r="I4" s="46">
        <v>73377</v>
      </c>
      <c r="J4" s="46">
        <v>69725</v>
      </c>
      <c r="K4" s="46">
        <v>63792</v>
      </c>
      <c r="L4" s="46">
        <v>64430</v>
      </c>
      <c r="M4" s="46">
        <v>62109</v>
      </c>
      <c r="N4" s="45">
        <v>72764</v>
      </c>
      <c r="O4" s="44">
        <f>SUM(C4:N4)</f>
        <v>772869</v>
      </c>
      <c r="P4" s="43" t="s">
        <v>15</v>
      </c>
      <c r="Q4" s="4"/>
      <c r="R4" s="42">
        <v>163617619</v>
      </c>
    </row>
    <row r="5" spans="1:20" s="10" customFormat="1" ht="22.5" customHeight="1" x14ac:dyDescent="0.3">
      <c r="A5" s="41"/>
      <c r="B5" s="22" t="s">
        <v>1</v>
      </c>
      <c r="C5" s="40">
        <f>(C4/'[1]2023년도'!C4)-1</f>
        <v>1.2035337800349932E-2</v>
      </c>
      <c r="D5" s="40">
        <f>(D4/'[1]2023년도'!D4)-1</f>
        <v>-4.9424454640586424E-3</v>
      </c>
      <c r="E5" s="40">
        <f>(E4/'[1]2023년도'!E4)-1</f>
        <v>9.7366748084450894E-3</v>
      </c>
      <c r="F5" s="40">
        <f>(F4/'[1]2023년도'!F4)-1</f>
        <v>-9.7385982504062829E-2</v>
      </c>
      <c r="G5" s="40">
        <f>(G4/'[1]2023년도'!G4)-1</f>
        <v>-5.0792171481826687E-2</v>
      </c>
      <c r="H5" s="40">
        <f>(H4/'[1]2023년도'!H4)-1</f>
        <v>-3.4897096312876963E-2</v>
      </c>
      <c r="I5" s="40">
        <f>(I4/'[1]2023년도'!I4)-1</f>
        <v>0.1759888454388101</v>
      </c>
      <c r="J5" s="40">
        <f>(J4/'[1]2023년도'!J4)-1</f>
        <v>6.9057512150994205E-2</v>
      </c>
      <c r="K5" s="40">
        <f>(K4/'[1]2023년도'!K4)-1</f>
        <v>0.12938177182919053</v>
      </c>
      <c r="L5" s="40">
        <f>(L4/'[1]2023년도'!L4)-1</f>
        <v>8.9964812559209628E-2</v>
      </c>
      <c r="M5" s="40">
        <f>(M4/'[1]2023년도'!M4)-1</f>
        <v>4.5887781220530721E-2</v>
      </c>
      <c r="N5" s="40">
        <f>(N4/'[1]2023년도'!N4)-1</f>
        <v>0.12219120618127421</v>
      </c>
      <c r="O5" s="39">
        <f>(O4/T5)-1</f>
        <v>-0.10287465394459627</v>
      </c>
      <c r="P5" s="12" t="s">
        <v>15</v>
      </c>
      <c r="Q5" s="4"/>
      <c r="R5" s="11"/>
      <c r="T5" s="18">
        <f>SUM('[1]2019년도'!C4:N4)</f>
        <v>861495</v>
      </c>
    </row>
    <row r="6" spans="1:20" s="10" customFormat="1" ht="22.5" customHeight="1" x14ac:dyDescent="0.3">
      <c r="A6" s="27" t="s">
        <v>20</v>
      </c>
      <c r="B6" s="22" t="s">
        <v>2</v>
      </c>
      <c r="C6" s="38">
        <v>34570</v>
      </c>
      <c r="D6" s="37">
        <v>23443</v>
      </c>
      <c r="E6" s="37">
        <v>4330</v>
      </c>
      <c r="F6" s="37">
        <v>6624</v>
      </c>
      <c r="G6" s="37">
        <v>4661</v>
      </c>
      <c r="H6" s="37">
        <v>31282</v>
      </c>
      <c r="I6" s="37">
        <v>41846</v>
      </c>
      <c r="J6" s="37">
        <v>46594</v>
      </c>
      <c r="K6" s="37">
        <v>19075</v>
      </c>
      <c r="L6" s="37">
        <v>734</v>
      </c>
      <c r="M6" s="36">
        <v>14165</v>
      </c>
      <c r="N6" s="35">
        <v>38246</v>
      </c>
      <c r="O6" s="24">
        <f>SUM(C6:N6)</f>
        <v>265570</v>
      </c>
      <c r="P6" s="19" t="s">
        <v>15</v>
      </c>
      <c r="Q6" s="4"/>
      <c r="R6" s="11">
        <v>28738060</v>
      </c>
    </row>
    <row r="7" spans="1:20" s="10" customFormat="1" ht="22.5" customHeight="1" x14ac:dyDescent="0.3">
      <c r="A7" s="23"/>
      <c r="B7" s="22" t="s">
        <v>1</v>
      </c>
      <c r="C7" s="21">
        <f>(C6/'[1]2023년도'!C6)-1</f>
        <v>-0.15676756835866035</v>
      </c>
      <c r="D7" s="21">
        <f>(D6/'[1]2023년도'!D6)-1</f>
        <v>7.0554388528632828E-2</v>
      </c>
      <c r="E7" s="21">
        <f>(E6/'[1]2023년도'!E6)-1</f>
        <v>1.045347189418989</v>
      </c>
      <c r="F7" s="21">
        <f>(F6/'[1]2023년도'!F6)-1</f>
        <v>-0.30126582278481018</v>
      </c>
      <c r="G7" s="21">
        <f>(G6/'[1]2023년도'!G6)-1</f>
        <v>-0.30036025217652351</v>
      </c>
      <c r="H7" s="21">
        <f>(H6/'[1]2023년도'!H6)-1</f>
        <v>-6.4729273178461444E-2</v>
      </c>
      <c r="I7" s="21">
        <f>(I6/'[1]2023년도'!I6)-1</f>
        <v>0.75124503034107559</v>
      </c>
      <c r="J7" s="21">
        <f>(J6/'[1]2023년도'!J6)-1</f>
        <v>0.12586685997342029</v>
      </c>
      <c r="K7" s="21">
        <f>(K6/'[1]2023년도'!K6)-1</f>
        <v>-3.8461538461538436E-2</v>
      </c>
      <c r="L7" s="21">
        <f>(L6/'[1]2023년도'!L6)-1</f>
        <v>1.2413793103448256E-2</v>
      </c>
      <c r="M7" s="21">
        <f>(M6/'[1]2023년도'!M6)-1</f>
        <v>0.92380823034089365</v>
      </c>
      <c r="N7" s="21">
        <f>(N6/'[1]2023년도'!N6)-1</f>
        <v>5.1580973329667268E-2</v>
      </c>
      <c r="O7" s="34">
        <f>(O6/T7)-1</f>
        <v>-0.27017549645214656</v>
      </c>
      <c r="P7" s="19" t="s">
        <v>15</v>
      </c>
      <c r="Q7" s="4"/>
      <c r="R7" s="11"/>
      <c r="T7" s="18">
        <f>SUM('[1]2019년도'!C6:N6)</f>
        <v>363882</v>
      </c>
    </row>
    <row r="8" spans="1:20" s="10" customFormat="1" ht="22.5" customHeight="1" x14ac:dyDescent="0.3">
      <c r="A8" s="17" t="s">
        <v>19</v>
      </c>
      <c r="B8" s="33" t="s">
        <v>16</v>
      </c>
      <c r="C8" s="15">
        <v>0</v>
      </c>
      <c r="D8" s="14">
        <v>0</v>
      </c>
      <c r="E8" s="14">
        <v>0</v>
      </c>
      <c r="F8" s="14">
        <v>0</v>
      </c>
      <c r="G8" s="14">
        <v>72.532799999999995</v>
      </c>
      <c r="H8" s="14">
        <v>342.447</v>
      </c>
      <c r="I8" s="14">
        <v>328.55059999999997</v>
      </c>
      <c r="J8" s="14">
        <v>305.7208</v>
      </c>
      <c r="K8" s="14">
        <v>237.23140000000001</v>
      </c>
      <c r="L8" s="14">
        <v>243.18700000000001</v>
      </c>
      <c r="M8" s="14">
        <v>289.83920000000001</v>
      </c>
      <c r="N8" s="14">
        <v>183.631</v>
      </c>
      <c r="O8" s="32">
        <f>SUM(C8:N8)</f>
        <v>2003.1397999999997</v>
      </c>
      <c r="P8" s="12" t="s">
        <v>15</v>
      </c>
      <c r="Q8" s="4"/>
      <c r="R8" s="11">
        <v>2869468</v>
      </c>
    </row>
    <row r="9" spans="1:20" s="10" customFormat="1" ht="22.5" customHeight="1" thickBot="1" x14ac:dyDescent="0.35">
      <c r="A9" s="31"/>
      <c r="B9" s="30" t="s">
        <v>1</v>
      </c>
      <c r="C9" s="29">
        <f>(C8/'[1]2023년도'!C8)-1</f>
        <v>-1</v>
      </c>
      <c r="D9" s="29" t="e">
        <f>(D8/'[1]2023년도'!D8)-1</f>
        <v>#DIV/0!</v>
      </c>
      <c r="E9" s="29" t="e">
        <f>(E8/'[1]2023년도'!E8)-1</f>
        <v>#DIV/0!</v>
      </c>
      <c r="F9" s="29" t="e">
        <f>(F8/'[1]2023년도'!F8)-1</f>
        <v>#DIV/0!</v>
      </c>
      <c r="G9" s="29" t="e">
        <f>(G8/'[1]2023년도'!G8)-1</f>
        <v>#DIV/0!</v>
      </c>
      <c r="H9" s="29" t="e">
        <f>(H8/'[1]2023년도'!H8)-1</f>
        <v>#DIV/0!</v>
      </c>
      <c r="I9" s="29" t="e">
        <f>(I8/'[1]2023년도'!I8)-1</f>
        <v>#DIV/0!</v>
      </c>
      <c r="J9" s="29" t="e">
        <f>(J8/'[1]2023년도'!J8)-1</f>
        <v>#DIV/0!</v>
      </c>
      <c r="K9" s="29" t="e">
        <f>(K8/'[1]2023년도'!K8)-1</f>
        <v>#DIV/0!</v>
      </c>
      <c r="L9" s="29" t="e">
        <f>(L8/'[1]2023년도'!L8)-1</f>
        <v>#DIV/0!</v>
      </c>
      <c r="M9" s="29" t="e">
        <f>(M8/'[1]2023년도'!M8)-1</f>
        <v>#DIV/0!</v>
      </c>
      <c r="N9" s="29" t="e">
        <f>(N8/'[1]2023년도'!N8)-1</f>
        <v>#DIV/0!</v>
      </c>
      <c r="O9" s="28">
        <f>(O8/T9)-1</f>
        <v>-0.48898157385445862</v>
      </c>
      <c r="P9" s="12" t="s">
        <v>15</v>
      </c>
      <c r="Q9" s="4"/>
      <c r="R9" s="11"/>
      <c r="T9" s="18">
        <f>SUM('[1]2019년도'!C8:N8)</f>
        <v>3919.8974000000003</v>
      </c>
    </row>
    <row r="10" spans="1:20" s="10" customFormat="1" ht="22.5" customHeight="1" x14ac:dyDescent="0.3">
      <c r="A10" s="27" t="s">
        <v>18</v>
      </c>
      <c r="B10" s="22" t="s">
        <v>16</v>
      </c>
      <c r="C10" s="26">
        <v>1212.192</v>
      </c>
      <c r="D10" s="25">
        <v>1128.7295999999999</v>
      </c>
      <c r="E10" s="25">
        <v>1158.5376000000001</v>
      </c>
      <c r="F10" s="25">
        <v>1019.4336</v>
      </c>
      <c r="G10" s="25">
        <v>962.79840000000002</v>
      </c>
      <c r="H10" s="25">
        <v>971.75540000000001</v>
      </c>
      <c r="I10" s="25">
        <v>903.26599999999996</v>
      </c>
      <c r="J10" s="25">
        <v>787.1318</v>
      </c>
      <c r="K10" s="25">
        <v>668.01980000000003</v>
      </c>
      <c r="L10" s="25">
        <v>860.58420000000001</v>
      </c>
      <c r="M10" s="25">
        <v>1043.2226000000001</v>
      </c>
      <c r="N10" s="25">
        <v>1061.0894000000001</v>
      </c>
      <c r="O10" s="24">
        <f>SUM(C10:N10)</f>
        <v>11776.760399999999</v>
      </c>
      <c r="P10" s="19" t="s">
        <v>15</v>
      </c>
      <c r="Q10" s="4"/>
      <c r="R10" s="11">
        <v>7204940</v>
      </c>
    </row>
    <row r="11" spans="1:20" s="10" customFormat="1" ht="22.5" customHeight="1" x14ac:dyDescent="0.3">
      <c r="A11" s="23"/>
      <c r="B11" s="22" t="s">
        <v>1</v>
      </c>
      <c r="C11" s="21">
        <f>(C10/'[1]2023년도'!C10)-1</f>
        <v>-5.6945321204946442E-3</v>
      </c>
      <c r="D11" s="21">
        <f>(D10/'[1]2023년도'!D10)-1</f>
        <v>-2.901105041956098E-2</v>
      </c>
      <c r="E11" s="21">
        <f>(E10/'[1]2023년도'!E10)-1</f>
        <v>6.9679748510413919E-3</v>
      </c>
      <c r="F11" s="21">
        <f>(F10/'[1]2023년도'!F10)-1</f>
        <v>-6.886959342892407E-2</v>
      </c>
      <c r="G11" s="21">
        <f>(G10/'[1]2023년도'!G10)-1</f>
        <v>-4.420490184321435E-2</v>
      </c>
      <c r="H11" s="21">
        <f>(H10/'[1]2023년도'!H10)-1</f>
        <v>0.11900994741632487</v>
      </c>
      <c r="I11" s="21">
        <f>(I10/'[1]2023년도'!I10)-1</f>
        <v>7.8391623352683792E-2</v>
      </c>
      <c r="J11" s="21">
        <f>(J10/'[1]2023년도'!J10)-1</f>
        <v>0.15145623853125101</v>
      </c>
      <c r="K11" s="21">
        <f>(K10/'[1]2023년도'!K10)-1</f>
        <v>-7.1377534452540359E-2</v>
      </c>
      <c r="L11" s="21">
        <f>(L10/'[1]2023년도'!L10)-1</f>
        <v>-9.1156961742983045E-2</v>
      </c>
      <c r="M11" s="21">
        <f>(M10/'[1]2023년도'!M10)-1</f>
        <v>8.1299928191299609E-2</v>
      </c>
      <c r="N11" s="21">
        <f>(N10/'[1]2023년도'!N10)-1</f>
        <v>4.632280650727294E-3</v>
      </c>
      <c r="O11" s="20">
        <f>(O10/T11)-1</f>
        <v>0.16068303678626972</v>
      </c>
      <c r="P11" s="19" t="s">
        <v>15</v>
      </c>
      <c r="Q11" s="4"/>
      <c r="R11" s="11"/>
      <c r="T11" s="18">
        <f>SUM('[1]2019년도'!C10:N10)</f>
        <v>10146.405200000001</v>
      </c>
    </row>
    <row r="12" spans="1:20" s="10" customFormat="1" ht="22.5" customHeight="1" x14ac:dyDescent="0.3">
      <c r="A12" s="17" t="s">
        <v>17</v>
      </c>
      <c r="B12" s="16" t="s">
        <v>16</v>
      </c>
      <c r="C12" s="15">
        <v>368</v>
      </c>
      <c r="D12" s="14">
        <v>373</v>
      </c>
      <c r="E12" s="14">
        <v>317</v>
      </c>
      <c r="F12" s="14">
        <v>452</v>
      </c>
      <c r="G12" s="14">
        <v>332</v>
      </c>
      <c r="H12" s="14">
        <v>460</v>
      </c>
      <c r="I12" s="14">
        <v>443</v>
      </c>
      <c r="J12" s="14">
        <v>519</v>
      </c>
      <c r="K12" s="14">
        <v>405</v>
      </c>
      <c r="L12" s="14">
        <v>499</v>
      </c>
      <c r="M12" s="14">
        <v>472</v>
      </c>
      <c r="N12" s="14">
        <v>473</v>
      </c>
      <c r="O12" s="13">
        <f>SUM(C12:N12)</f>
        <v>5113</v>
      </c>
      <c r="P12" s="12" t="s">
        <v>15</v>
      </c>
      <c r="Q12" s="4"/>
      <c r="R12" s="11">
        <v>18668110</v>
      </c>
    </row>
    <row r="13" spans="1:20" ht="22.5" customHeight="1" thickBot="1" x14ac:dyDescent="0.35">
      <c r="A13" s="9"/>
      <c r="B13" s="8" t="s">
        <v>1</v>
      </c>
      <c r="C13" s="7">
        <f>(C12/'[1]2023년도'!C12)-1</f>
        <v>6.0518731988472574E-2</v>
      </c>
      <c r="D13" s="7">
        <f>(D12/'[1]2023년도'!D12)-1</f>
        <v>-6.0453400503778343E-2</v>
      </c>
      <c r="E13" s="7">
        <f>(E12/'[1]2023년도'!E12)-1</f>
        <v>-0.12188365650969524</v>
      </c>
      <c r="F13" s="7">
        <f>(F12/'[1]2023년도'!F12)-1</f>
        <v>-3.8297872340425587E-2</v>
      </c>
      <c r="G13" s="7">
        <f>(G12/'[1]2023년도'!G12)-1</f>
        <v>-1.1904761904761862E-2</v>
      </c>
      <c r="H13" s="7">
        <f>(H12/'[1]2023년도'!H12)-1</f>
        <v>8.7470449172576847E-2</v>
      </c>
      <c r="I13" s="7">
        <f>(I12/'[1]2023년도'!I12)-1</f>
        <v>0.21369863013698631</v>
      </c>
      <c r="J13" s="7">
        <f>(J12/'[1]2023년도'!J12)-1</f>
        <v>0.42191780821917813</v>
      </c>
      <c r="K13" s="7">
        <f>(K12/'[1]2023년도'!K12)-1</f>
        <v>0.28980891719745228</v>
      </c>
      <c r="L13" s="7">
        <f>(L12/'[1]2023년도'!L12)-1</f>
        <v>0.36338797814207657</v>
      </c>
      <c r="M13" s="7">
        <f>(M12/'[1]2023년도'!M12)-1</f>
        <v>0.26881720430107525</v>
      </c>
      <c r="N13" s="7">
        <f>(N12/'[1]2023년도'!N12)-1</f>
        <v>0.54071661237785018</v>
      </c>
      <c r="O13" s="6">
        <f>(O12/T13)-1</f>
        <v>-0.20046911649726351</v>
      </c>
      <c r="P13" s="5" t="s">
        <v>15</v>
      </c>
      <c r="Q13" s="4"/>
      <c r="R13" s="3"/>
      <c r="T13" s="2">
        <f>SUM('[1]2019년도'!C12:N12)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C20" sqref="C20"/>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20" s="10" customFormat="1" ht="25.5" customHeight="1" x14ac:dyDescent="0.3">
      <c r="A1" s="61" t="s">
        <v>26</v>
      </c>
      <c r="B1" s="61"/>
      <c r="C1" s="61"/>
      <c r="D1" s="61"/>
      <c r="E1" s="61"/>
      <c r="F1" s="61"/>
      <c r="G1" s="61"/>
      <c r="H1" s="61"/>
      <c r="I1" s="61"/>
      <c r="J1" s="61"/>
      <c r="K1" s="61"/>
      <c r="L1" s="61"/>
      <c r="M1" s="61"/>
      <c r="N1" s="61"/>
      <c r="O1" s="61"/>
      <c r="P1" s="61"/>
    </row>
    <row r="2" spans="1:20" s="10" customFormat="1" ht="21" customHeight="1" thickBot="1" x14ac:dyDescent="0.35">
      <c r="A2" s="60" t="s">
        <v>24</v>
      </c>
      <c r="B2" s="60"/>
      <c r="C2" s="59"/>
      <c r="D2" s="59"/>
      <c r="E2" s="59"/>
      <c r="F2" s="59"/>
      <c r="G2" s="59"/>
      <c r="H2" s="59"/>
      <c r="I2" s="59"/>
      <c r="J2" s="59"/>
      <c r="K2" s="59"/>
      <c r="L2" s="59"/>
      <c r="M2" s="59"/>
      <c r="N2" s="59"/>
      <c r="O2" s="58"/>
      <c r="P2" s="58"/>
      <c r="Q2" s="58"/>
      <c r="R2" s="58"/>
    </row>
    <row r="3" spans="1:20" s="10" customFormat="1" ht="22.5" customHeight="1" thickTop="1" thickBot="1" x14ac:dyDescent="0.35">
      <c r="A3" s="57" t="s">
        <v>23</v>
      </c>
      <c r="B3" s="56"/>
      <c r="C3" s="55" t="s">
        <v>14</v>
      </c>
      <c r="D3" s="70" t="s">
        <v>13</v>
      </c>
      <c r="E3" s="55" t="s">
        <v>12</v>
      </c>
      <c r="F3" s="54" t="s">
        <v>11</v>
      </c>
      <c r="G3" s="54" t="s">
        <v>10</v>
      </c>
      <c r="H3" s="54" t="s">
        <v>9</v>
      </c>
      <c r="I3" s="54" t="s">
        <v>8</v>
      </c>
      <c r="J3" s="54" t="s">
        <v>7</v>
      </c>
      <c r="K3" s="54" t="s">
        <v>6</v>
      </c>
      <c r="L3" s="54" t="s">
        <v>5</v>
      </c>
      <c r="M3" s="54" t="s">
        <v>4</v>
      </c>
      <c r="N3" s="53" t="s">
        <v>3</v>
      </c>
      <c r="O3" s="52" t="s">
        <v>0</v>
      </c>
      <c r="P3" s="51" t="s">
        <v>22</v>
      </c>
      <c r="Q3" s="50"/>
      <c r="R3" s="50"/>
    </row>
    <row r="4" spans="1:20" s="10" customFormat="1" ht="22.5" customHeight="1" x14ac:dyDescent="0.3">
      <c r="A4" s="49" t="s">
        <v>21</v>
      </c>
      <c r="B4" s="30" t="s">
        <v>2</v>
      </c>
      <c r="C4" s="48">
        <v>74420</v>
      </c>
      <c r="D4" s="71">
        <v>75968</v>
      </c>
      <c r="E4" s="68"/>
      <c r="F4" s="46"/>
      <c r="G4" s="46"/>
      <c r="H4" s="47"/>
      <c r="I4" s="46"/>
      <c r="J4" s="46"/>
      <c r="K4" s="46"/>
      <c r="L4" s="46"/>
      <c r="M4" s="46"/>
      <c r="N4" s="45"/>
      <c r="O4" s="44">
        <f>SUM(C4:N4)</f>
        <v>150388</v>
      </c>
      <c r="P4" s="43" t="s">
        <v>15</v>
      </c>
      <c r="Q4" s="4"/>
      <c r="R4" s="42">
        <v>163617619</v>
      </c>
    </row>
    <row r="5" spans="1:20" s="10" customFormat="1" ht="22.5" customHeight="1" x14ac:dyDescent="0.3">
      <c r="A5" s="41"/>
      <c r="B5" s="30" t="s">
        <v>1</v>
      </c>
      <c r="C5" s="62">
        <f>(C4/'2024년도'!C4)-1</f>
        <v>4.6120974430340578E-2</v>
      </c>
      <c r="D5" s="72">
        <f>(D4/'2024년도'!D4)-1</f>
        <v>0.22909655707998966</v>
      </c>
      <c r="E5" s="69">
        <f>(E4/'2024년도'!E4)-1</f>
        <v>-1</v>
      </c>
      <c r="F5" s="40">
        <f>(F4/'2024년도'!F4)-1</f>
        <v>-1</v>
      </c>
      <c r="G5" s="40">
        <f>(G4/'2024년도'!G4)-1</f>
        <v>-1</v>
      </c>
      <c r="H5" s="40">
        <f>(H4/'2024년도'!H4)-1</f>
        <v>-1</v>
      </c>
      <c r="I5" s="40">
        <f>(I4/'2024년도'!I4)-1</f>
        <v>-1</v>
      </c>
      <c r="J5" s="40">
        <f>(J4/'2024년도'!J4)-1</f>
        <v>-1</v>
      </c>
      <c r="K5" s="40">
        <f>(K4/'2024년도'!K4)-1</f>
        <v>-1</v>
      </c>
      <c r="L5" s="40">
        <f>(L4/'2024년도'!L4)-1</f>
        <v>-1</v>
      </c>
      <c r="M5" s="40">
        <f>(M4/'2024년도'!M4)-1</f>
        <v>-1</v>
      </c>
      <c r="N5" s="40">
        <f>(N4/'2024년도'!N4)-1</f>
        <v>-1</v>
      </c>
      <c r="O5" s="39">
        <f>(O4/T5)-1</f>
        <v>0.13118761611770102</v>
      </c>
      <c r="P5" s="12" t="s">
        <v>15</v>
      </c>
      <c r="Q5" s="4"/>
      <c r="R5" s="11"/>
      <c r="T5" s="18">
        <f>SUM('2024년도'!C4:D4)</f>
        <v>132947</v>
      </c>
    </row>
    <row r="6" spans="1:20" s="10" customFormat="1" ht="22.5" customHeight="1" x14ac:dyDescent="0.3">
      <c r="A6" s="27" t="s">
        <v>20</v>
      </c>
      <c r="B6" s="22" t="s">
        <v>2</v>
      </c>
      <c r="C6" s="38">
        <v>40334</v>
      </c>
      <c r="D6" s="73">
        <v>41702</v>
      </c>
      <c r="E6" s="38"/>
      <c r="F6" s="37"/>
      <c r="G6" s="37"/>
      <c r="H6" s="37"/>
      <c r="I6" s="37"/>
      <c r="J6" s="37"/>
      <c r="K6" s="37"/>
      <c r="L6" s="37"/>
      <c r="M6" s="36"/>
      <c r="N6" s="35"/>
      <c r="O6" s="24">
        <f>SUM(C6:N6)</f>
        <v>82036</v>
      </c>
      <c r="P6" s="19" t="s">
        <v>15</v>
      </c>
      <c r="Q6" s="4"/>
      <c r="R6" s="11">
        <v>28738060</v>
      </c>
    </row>
    <row r="7" spans="1:20" s="10" customFormat="1" ht="22.5" customHeight="1" x14ac:dyDescent="0.3">
      <c r="A7" s="23"/>
      <c r="B7" s="22" t="s">
        <v>1</v>
      </c>
      <c r="C7" s="63">
        <f>(C6/'2024년도'!C6)-1</f>
        <v>0.16673416256870111</v>
      </c>
      <c r="D7" s="74">
        <f>(D6/'2024년도'!D6)-1</f>
        <v>0.77886789233459885</v>
      </c>
      <c r="E7" s="21">
        <f>(E6/'2024년도'!E6)-1</f>
        <v>-1</v>
      </c>
      <c r="F7" s="21">
        <f>(F6/'2024년도'!F6)-1</f>
        <v>-1</v>
      </c>
      <c r="G7" s="21">
        <f>(G6/'2024년도'!G6)-1</f>
        <v>-1</v>
      </c>
      <c r="H7" s="21">
        <f>(H6/'2024년도'!H6)-1</f>
        <v>-1</v>
      </c>
      <c r="I7" s="21">
        <f>(I6/'2024년도'!I6)-1</f>
        <v>-1</v>
      </c>
      <c r="J7" s="21">
        <f>(J6/'2024년도'!J6)-1</f>
        <v>-1</v>
      </c>
      <c r="K7" s="21">
        <f>(K6/'2024년도'!K6)-1</f>
        <v>-1</v>
      </c>
      <c r="L7" s="21">
        <f>(L6/'2024년도'!L6)-1</f>
        <v>-1</v>
      </c>
      <c r="M7" s="21">
        <f>(M6/'2024년도'!M6)-1</f>
        <v>-1</v>
      </c>
      <c r="N7" s="21">
        <f>(N6/'2024년도'!N6)-1</f>
        <v>-1</v>
      </c>
      <c r="O7" s="34">
        <f>(O6/T7)-1</f>
        <v>0.41409684036336691</v>
      </c>
      <c r="P7" s="19" t="s">
        <v>15</v>
      </c>
      <c r="Q7" s="4"/>
      <c r="R7" s="11"/>
      <c r="T7" s="18">
        <f>SUM('2024년도'!C6:D6)</f>
        <v>58013</v>
      </c>
    </row>
    <row r="8" spans="1:20" s="10" customFormat="1" ht="22.5" customHeight="1" x14ac:dyDescent="0.3">
      <c r="A8" s="17" t="s">
        <v>19</v>
      </c>
      <c r="B8" s="33" t="s">
        <v>16</v>
      </c>
      <c r="C8" s="64">
        <v>215.39420000000001</v>
      </c>
      <c r="D8" s="75">
        <v>222.3424</v>
      </c>
      <c r="E8" s="15"/>
      <c r="F8" s="14"/>
      <c r="G8" s="14"/>
      <c r="H8" s="14"/>
      <c r="I8" s="14"/>
      <c r="J8" s="14"/>
      <c r="K8" s="14"/>
      <c r="L8" s="14"/>
      <c r="M8" s="14"/>
      <c r="N8" s="14"/>
      <c r="O8" s="32">
        <f>SUM(C8:N8)</f>
        <v>437.73660000000001</v>
      </c>
      <c r="P8" s="12" t="s">
        <v>15</v>
      </c>
      <c r="Q8" s="4"/>
      <c r="R8" s="11">
        <v>2869468</v>
      </c>
    </row>
    <row r="9" spans="1:20" s="10" customFormat="1" ht="22.5" customHeight="1" thickBot="1" x14ac:dyDescent="0.35">
      <c r="A9" s="31"/>
      <c r="B9" s="30" t="s">
        <v>1</v>
      </c>
      <c r="C9" s="65" t="e">
        <f>(C8/'2024년도'!C8)-1</f>
        <v>#DIV/0!</v>
      </c>
      <c r="D9" s="76" t="e">
        <f>(D8/'2024년도'!D8)-1</f>
        <v>#DIV/0!</v>
      </c>
      <c r="E9" s="29" t="e">
        <f>(E8/'2024년도'!E8)-1</f>
        <v>#DIV/0!</v>
      </c>
      <c r="F9" s="29" t="e">
        <f>(F8/'2024년도'!F8)-1</f>
        <v>#DIV/0!</v>
      </c>
      <c r="G9" s="29">
        <f>(G8/'2024년도'!G8)-1</f>
        <v>-1</v>
      </c>
      <c r="H9" s="29">
        <f>(H8/'2024년도'!H8)-1</f>
        <v>-1</v>
      </c>
      <c r="I9" s="29">
        <f>(I8/'2024년도'!I8)-1</f>
        <v>-1</v>
      </c>
      <c r="J9" s="29">
        <f>(J8/'2024년도'!J8)-1</f>
        <v>-1</v>
      </c>
      <c r="K9" s="29">
        <f>(K8/'2024년도'!K8)-1</f>
        <v>-1</v>
      </c>
      <c r="L9" s="29">
        <f>(L8/'2024년도'!L8)-1</f>
        <v>-1</v>
      </c>
      <c r="M9" s="29">
        <f>(M8/'2024년도'!M8)-1</f>
        <v>-1</v>
      </c>
      <c r="N9" s="29">
        <f>(N8/'2024년도'!N8)-1</f>
        <v>-1</v>
      </c>
      <c r="O9" s="28" t="e">
        <f>(O8/T9)-1</f>
        <v>#DIV/0!</v>
      </c>
      <c r="P9" s="12" t="s">
        <v>15</v>
      </c>
      <c r="Q9" s="4"/>
      <c r="R9" s="11"/>
      <c r="T9" s="18">
        <f>SUM('2024년도'!C8:D8)</f>
        <v>0</v>
      </c>
    </row>
    <row r="10" spans="1:20" s="10" customFormat="1" ht="22.5" customHeight="1" x14ac:dyDescent="0.3">
      <c r="A10" s="27" t="s">
        <v>18</v>
      </c>
      <c r="B10" s="22" t="s">
        <v>16</v>
      </c>
      <c r="C10" s="66">
        <v>978.70360000000005</v>
      </c>
      <c r="D10" s="77">
        <v>1203.0311999999999</v>
      </c>
      <c r="E10" s="26"/>
      <c r="F10" s="25"/>
      <c r="G10" s="25"/>
      <c r="H10" s="25"/>
      <c r="I10" s="25"/>
      <c r="J10" s="25"/>
      <c r="K10" s="25"/>
      <c r="L10" s="25"/>
      <c r="M10" s="25"/>
      <c r="N10" s="25"/>
      <c r="O10" s="24">
        <f>SUM(C10:N10)</f>
        <v>2181.7348000000002</v>
      </c>
      <c r="P10" s="19" t="s">
        <v>15</v>
      </c>
      <c r="Q10" s="4"/>
      <c r="R10" s="11">
        <v>7204940</v>
      </c>
    </row>
    <row r="11" spans="1:20" s="10" customFormat="1" ht="22.5" customHeight="1" x14ac:dyDescent="0.3">
      <c r="A11" s="23"/>
      <c r="B11" s="22" t="s">
        <v>1</v>
      </c>
      <c r="C11" s="63">
        <f>(C10/'2024년도'!C10)-1</f>
        <v>-0.19261668118581876</v>
      </c>
      <c r="D11" s="74">
        <f>(D10/'2024년도'!D10)-1</f>
        <v>6.5827634891474363E-2</v>
      </c>
      <c r="E11" s="21">
        <f>(E10/'2024년도'!E10)-1</f>
        <v>-1</v>
      </c>
      <c r="F11" s="21">
        <f>(F10/'2024년도'!F10)-1</f>
        <v>-1</v>
      </c>
      <c r="G11" s="21">
        <f>(G10/'2024년도'!G10)-1</f>
        <v>-1</v>
      </c>
      <c r="H11" s="21">
        <f>(H10/'2024년도'!H10)-1</f>
        <v>-1</v>
      </c>
      <c r="I11" s="21">
        <f>(I10/'2024년도'!I10)-1</f>
        <v>-1</v>
      </c>
      <c r="J11" s="21">
        <f>(J10/'2024년도'!J10)-1</f>
        <v>-1</v>
      </c>
      <c r="K11" s="21">
        <f>(K10/'2024년도'!K10)-1</f>
        <v>-1</v>
      </c>
      <c r="L11" s="21">
        <f>(L10/'2024년도'!L10)-1</f>
        <v>-1</v>
      </c>
      <c r="M11" s="21">
        <f>(M10/'2024년도'!M10)-1</f>
        <v>-1</v>
      </c>
      <c r="N11" s="21">
        <f>(N10/'2024년도'!N10)-1</f>
        <v>-1</v>
      </c>
      <c r="O11" s="20">
        <f>(O10/T11)-1</f>
        <v>-6.8001764775035389E-2</v>
      </c>
      <c r="P11" s="19" t="s">
        <v>15</v>
      </c>
      <c r="Q11" s="4"/>
      <c r="R11" s="11"/>
      <c r="T11" s="18">
        <f>SUM('2024년도'!C10:D10)</f>
        <v>2340.9215999999997</v>
      </c>
    </row>
    <row r="12" spans="1:20" s="10" customFormat="1" ht="22.5" customHeight="1" x14ac:dyDescent="0.3">
      <c r="A12" s="17" t="s">
        <v>17</v>
      </c>
      <c r="B12" s="16" t="s">
        <v>16</v>
      </c>
      <c r="C12" s="64">
        <v>471</v>
      </c>
      <c r="D12" s="75">
        <v>383</v>
      </c>
      <c r="E12" s="15"/>
      <c r="F12" s="14"/>
      <c r="G12" s="14"/>
      <c r="H12" s="14"/>
      <c r="I12" s="14"/>
      <c r="J12" s="14"/>
      <c r="K12" s="14"/>
      <c r="L12" s="14"/>
      <c r="M12" s="14"/>
      <c r="N12" s="14"/>
      <c r="O12" s="13">
        <f>SUM(C12:N12)</f>
        <v>854</v>
      </c>
      <c r="P12" s="12" t="s">
        <v>15</v>
      </c>
      <c r="Q12" s="4"/>
      <c r="R12" s="11">
        <v>18668110</v>
      </c>
    </row>
    <row r="13" spans="1:20" ht="22.5" customHeight="1" thickBot="1" x14ac:dyDescent="0.35">
      <c r="A13" s="9"/>
      <c r="B13" s="8" t="s">
        <v>1</v>
      </c>
      <c r="C13" s="67">
        <f>(C12/'2024년도'!C12)-1</f>
        <v>0.27989130434782616</v>
      </c>
      <c r="D13" s="78">
        <f>(D12/'2024년도'!D12)-1</f>
        <v>2.6809651474530849E-2</v>
      </c>
      <c r="E13" s="7">
        <f>(E12/'2024년도'!E12)-1</f>
        <v>-1</v>
      </c>
      <c r="F13" s="7">
        <f>(F12/'2024년도'!F12)-1</f>
        <v>-1</v>
      </c>
      <c r="G13" s="7">
        <f>(G12/'2024년도'!G12)-1</f>
        <v>-1</v>
      </c>
      <c r="H13" s="7">
        <f>(H12/'2024년도'!H12)-1</f>
        <v>-1</v>
      </c>
      <c r="I13" s="7">
        <f>(I12/'2024년도'!I12)-1</f>
        <v>-1</v>
      </c>
      <c r="J13" s="7">
        <f>(J12/'2024년도'!J12)-1</f>
        <v>-1</v>
      </c>
      <c r="K13" s="7">
        <f>(K12/'2024년도'!K12)-1</f>
        <v>-1</v>
      </c>
      <c r="L13" s="7">
        <f>(L12/'2024년도'!L12)-1</f>
        <v>-1</v>
      </c>
      <c r="M13" s="7">
        <f>(M12/'2024년도'!M12)-1</f>
        <v>-1</v>
      </c>
      <c r="N13" s="7">
        <f>(N12/'2024년도'!N12)-1</f>
        <v>-1</v>
      </c>
      <c r="O13" s="6">
        <f>(O12/T13)-1</f>
        <v>0.1524966261808367</v>
      </c>
      <c r="P13" s="5" t="s">
        <v>15</v>
      </c>
      <c r="Q13" s="4"/>
      <c r="R13" s="3"/>
      <c r="T13" s="2">
        <f>SUM('2024년도'!C12:D12)</f>
        <v>741</v>
      </c>
    </row>
  </sheetData>
  <mergeCells count="8">
    <mergeCell ref="A1:P1"/>
    <mergeCell ref="A2:B2"/>
    <mergeCell ref="A3:B3"/>
    <mergeCell ref="A4:A5"/>
    <mergeCell ref="A6:A7"/>
    <mergeCell ref="A8:A9"/>
    <mergeCell ref="A10:A11"/>
    <mergeCell ref="A12:A13"/>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nipa</cp:lastModifiedBy>
  <cp:lastPrinted>2025-03-24T08:20:53Z</cp:lastPrinted>
  <dcterms:created xsi:type="dcterms:W3CDTF">2025-03-24T07:17:03Z</dcterms:created>
  <dcterms:modified xsi:type="dcterms:W3CDTF">2025-03-24T09:01:24Z</dcterms:modified>
</cp:coreProperties>
</file>