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ipa\Desktop\"/>
    </mc:Choice>
  </mc:AlternateContent>
  <bookViews>
    <workbookView xWindow="0" yWindow="0" windowWidth="28800" windowHeight="11730" activeTab="1"/>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2" l="1"/>
  <c r="F11" i="2"/>
  <c r="F9" i="2"/>
  <c r="F7" i="2"/>
  <c r="F5" i="2"/>
  <c r="O4" i="2" l="1"/>
  <c r="O5" i="2" s="1"/>
  <c r="C5" i="2"/>
  <c r="D5" i="2"/>
  <c r="E5" i="2"/>
  <c r="G5" i="2"/>
  <c r="H5" i="2"/>
  <c r="I5" i="2"/>
  <c r="J5" i="2"/>
  <c r="K5" i="2"/>
  <c r="L5" i="2"/>
  <c r="M5" i="2"/>
  <c r="N5" i="2"/>
  <c r="O6" i="2"/>
  <c r="O7" i="2" s="1"/>
  <c r="C7" i="2"/>
  <c r="D7" i="2"/>
  <c r="E7" i="2"/>
  <c r="G7" i="2"/>
  <c r="H7" i="2"/>
  <c r="I7" i="2"/>
  <c r="J7" i="2"/>
  <c r="K7" i="2"/>
  <c r="L7" i="2"/>
  <c r="M7" i="2"/>
  <c r="N7" i="2"/>
  <c r="O8" i="2"/>
  <c r="O9" i="2" s="1"/>
  <c r="C9" i="2"/>
  <c r="D9" i="2"/>
  <c r="E9" i="2"/>
  <c r="G9" i="2"/>
  <c r="H9" i="2"/>
  <c r="I9" i="2"/>
  <c r="J9" i="2"/>
  <c r="K9" i="2"/>
  <c r="L9" i="2"/>
  <c r="M9" i="2"/>
  <c r="N9" i="2"/>
  <c r="O10" i="2"/>
  <c r="O11" i="2" s="1"/>
  <c r="C11" i="2"/>
  <c r="D11" i="2"/>
  <c r="E11" i="2"/>
  <c r="G11" i="2"/>
  <c r="H11" i="2"/>
  <c r="I11" i="2"/>
  <c r="J11" i="2"/>
  <c r="K11" i="2"/>
  <c r="L11" i="2"/>
  <c r="M11" i="2"/>
  <c r="N11" i="2"/>
  <c r="O12" i="2"/>
  <c r="C13" i="2"/>
  <c r="D13" i="2"/>
  <c r="E13" i="2"/>
  <c r="G13" i="2"/>
  <c r="H13" i="2"/>
  <c r="I13" i="2"/>
  <c r="J13" i="2"/>
  <c r="K13" i="2"/>
  <c r="L13" i="2"/>
  <c r="M13" i="2"/>
  <c r="N13" i="2"/>
  <c r="O13" i="2"/>
  <c r="T5" i="2" l="1"/>
  <c r="T7" i="2"/>
  <c r="T9" i="2"/>
  <c r="T11" i="2"/>
  <c r="T13" i="2"/>
  <c r="O4" i="1"/>
  <c r="C5" i="1"/>
  <c r="D5" i="1"/>
  <c r="E5" i="1"/>
  <c r="F5" i="1"/>
  <c r="G5" i="1"/>
  <c r="H5" i="1"/>
  <c r="I5" i="1"/>
  <c r="J5" i="1"/>
  <c r="K5" i="1"/>
  <c r="L5" i="1"/>
  <c r="M5" i="1"/>
  <c r="N5" i="1"/>
  <c r="T5" i="1"/>
  <c r="O6" i="1"/>
  <c r="C7" i="1"/>
  <c r="D7" i="1"/>
  <c r="E7" i="1"/>
  <c r="F7" i="1"/>
  <c r="G7" i="1"/>
  <c r="H7" i="1"/>
  <c r="I7" i="1"/>
  <c r="J7" i="1"/>
  <c r="K7" i="1"/>
  <c r="L7" i="1"/>
  <c r="M7" i="1"/>
  <c r="N7" i="1"/>
  <c r="T7" i="1"/>
  <c r="O8" i="1"/>
  <c r="C9" i="1"/>
  <c r="D9" i="1"/>
  <c r="E9" i="1"/>
  <c r="F9" i="1"/>
  <c r="G9" i="1"/>
  <c r="H9" i="1"/>
  <c r="I9" i="1"/>
  <c r="J9" i="1"/>
  <c r="K9" i="1"/>
  <c r="L9" i="1"/>
  <c r="M9" i="1"/>
  <c r="N9" i="1"/>
  <c r="T9" i="1"/>
  <c r="O9" i="1" s="1"/>
  <c r="O10" i="1"/>
  <c r="C11" i="1"/>
  <c r="D11" i="1"/>
  <c r="E11" i="1"/>
  <c r="F11" i="1"/>
  <c r="G11" i="1"/>
  <c r="H11" i="1"/>
  <c r="I11" i="1"/>
  <c r="J11" i="1"/>
  <c r="K11" i="1"/>
  <c r="L11" i="1"/>
  <c r="M11" i="1"/>
  <c r="N11" i="1"/>
  <c r="T11" i="1"/>
  <c r="O11" i="1" s="1"/>
  <c r="O12" i="1"/>
  <c r="C13" i="1"/>
  <c r="D13" i="1"/>
  <c r="E13" i="1"/>
  <c r="F13" i="1"/>
  <c r="G13" i="1"/>
  <c r="H13" i="1"/>
  <c r="I13" i="1"/>
  <c r="J13" i="1"/>
  <c r="K13" i="1"/>
  <c r="L13" i="1"/>
  <c r="M13" i="1"/>
  <c r="N13" i="1"/>
  <c r="T13" i="1"/>
  <c r="O13" i="1" s="1"/>
  <c r="O5" i="1" l="1"/>
  <c r="O7" i="1"/>
</calcChain>
</file>

<file path=xl/comments1.xml><?xml version="1.0" encoding="utf-8"?>
<comments xmlns="http://schemas.openxmlformats.org/spreadsheetml/2006/main">
  <authors>
    <author>admin</author>
  </authors>
  <commentList>
    <comment ref="A4" authorId="0" shapeId="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text>
        <r>
          <rPr>
            <b/>
            <sz val="9"/>
            <color rgb="FF000000"/>
            <rFont val="맑은 고딕"/>
            <family val="3"/>
            <charset val="129"/>
          </rPr>
          <t>사용처
직원식당 취사용 조리기구</t>
        </r>
      </text>
    </comment>
    <comment ref="A10" authorId="0" shapeId="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4" authorId="0" shapeId="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text>
        <r>
          <rPr>
            <b/>
            <sz val="9"/>
            <color rgb="FF000000"/>
            <rFont val="맑은 고딕"/>
            <family val="3"/>
            <charset val="129"/>
          </rPr>
          <t>사용처
직원식당 취사용 조리기구</t>
        </r>
      </text>
    </comment>
    <comment ref="A10" authorId="0" shapeId="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<sst xmlns="http://schemas.openxmlformats.org/spreadsheetml/2006/main" count="84" uniqueCount="27">
  <si>
    <t>합 계</t>
  </si>
  <si>
    <t>전년동월대비증감(%)</t>
  </si>
  <si>
    <t>사용량(kWh)</t>
  </si>
  <si>
    <t>12 월</t>
  </si>
  <si>
    <t>11 월</t>
  </si>
  <si>
    <t>10 월</t>
  </si>
  <si>
    <t>9 월</t>
  </si>
  <si>
    <t>8 월</t>
  </si>
  <si>
    <t>7 월</t>
  </si>
  <si>
    <t>6 월</t>
  </si>
  <si>
    <t>5 월</t>
  </si>
  <si>
    <t>4 월</t>
  </si>
  <si>
    <t>3 월</t>
  </si>
  <si>
    <t>2 월</t>
  </si>
  <si>
    <t>1 월</t>
  </si>
  <si>
    <t>작성제외</t>
  </si>
  <si>
    <t>사용량(㎥)</t>
  </si>
  <si>
    <t>상하수도</t>
  </si>
  <si>
    <t>도시가스(기계실)</t>
  </si>
  <si>
    <t>도시가스(주방)</t>
  </si>
  <si>
    <t>심야전기</t>
  </si>
  <si>
    <t>일반전기</t>
  </si>
  <si>
    <t>비고(연간금액)</t>
  </si>
  <si>
    <t>구     분</t>
  </si>
  <si>
    <t>1. 에너지 사용량 집계</t>
  </si>
  <si>
    <t>2024년도 청사 에너지 사용 현황</t>
  </si>
  <si>
    <t>2025년도 청사 에너지 사용 현황</t>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</si>
</sst>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0_);[Red]\(#,##0\)"/>
  </numFmts>
  <fonts count="15"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33">
    <border>
      <left/>
      <right/>
      <top/>
      <bottom/>
      <diagonal/>
    </border>
    <border>
      <left/>
      <right style="medium">
        <color auto="1"/>
      </right>
      <top style="thin">
        <color auto="1"/>
      </top>
      <bottom style="medium">
        <color auto="1"/>
      </bottom>
      <diagonal/>
    </border>
    <border>
      <left style="medium">
        <color auto="1"/>
      </left>
      <right style="thin">
        <color auto="1"/>
      </right>
      <top/>
      <bottom style="medium">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right style="medium">
        <color auto="1"/>
      </right>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thick">
        <color rgb="FFFF0000"/>
      </left>
      <right style="thick">
        <color rgb="FFFF0000"/>
      </right>
      <top style="thick">
        <color rgb="FFFF0000"/>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04">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 xfId="3" applyNumberFormat="1" applyFont="1" applyFill="1" applyBorder="1">
      <alignment vertical="center"/>
    </xf>
    <xf numFmtId="41" fontId="8" fillId="0" borderId="14" xfId="3" applyNumberFormat="1" applyFont="1" applyFill="1" applyBorder="1">
      <alignment vertical="center"/>
    </xf>
    <xf numFmtId="41" fontId="8" fillId="0" borderId="8" xfId="3" applyNumberFormat="1" applyFont="1" applyFill="1" applyBorder="1" applyAlignment="1">
      <alignment horizontal="center" vertical="center"/>
    </xf>
    <xf numFmtId="10" fontId="3" fillId="0" borderId="15"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0" fontId="7" fillId="0" borderId="0" xfId="3" applyNumberFormat="1" applyFont="1">
      <alignment vertical="center"/>
    </xf>
    <xf numFmtId="41" fontId="8" fillId="0" borderId="3" xfId="3" applyNumberFormat="1" applyFont="1" applyFill="1" applyBorder="1">
      <alignment vertical="center"/>
    </xf>
    <xf numFmtId="41" fontId="8" fillId="0" borderId="10" xfId="3" applyNumberFormat="1" applyFont="1" applyFill="1" applyBorder="1" applyAlignment="1">
      <alignment horizontal="center" vertical="center"/>
    </xf>
    <xf numFmtId="41" fontId="3" fillId="0" borderId="16" xfId="1" applyNumberFormat="1" applyFont="1" applyBorder="1">
      <alignment vertical="center"/>
    </xf>
    <xf numFmtId="176" fontId="4" fillId="0" borderId="5" xfId="1" applyNumberFormat="1" applyFont="1" applyBorder="1">
      <alignment vertical="center"/>
    </xf>
    <xf numFmtId="176" fontId="4" fillId="0" borderId="12" xfId="1" applyNumberFormat="1" applyFont="1" applyBorder="1">
      <alignment vertical="center"/>
    </xf>
    <xf numFmtId="0" fontId="3" fillId="0" borderId="17" xfId="3" applyNumberFormat="1" applyFont="1" applyBorder="1" applyAlignment="1">
      <alignment horizontal="center" vertical="center"/>
    </xf>
    <xf numFmtId="41" fontId="9" fillId="0" borderId="0" xfId="3" applyNumberFormat="1" applyFont="1">
      <alignment vertical="center"/>
    </xf>
    <xf numFmtId="41" fontId="8" fillId="4" borderId="10" xfId="3" applyNumberFormat="1" applyFont="1" applyFill="1" applyBorder="1" applyAlignment="1">
      <alignment horizontal="center" vertical="center"/>
    </xf>
    <xf numFmtId="10" fontId="3" fillId="4" borderId="16" xfId="2" applyNumberFormat="1" applyFont="1" applyFill="1" applyBorder="1">
      <alignment vertical="center"/>
    </xf>
    <xf numFmtId="10" fontId="4" fillId="4" borderId="12" xfId="2" applyNumberFormat="1" applyFont="1" applyFill="1" applyBorder="1">
      <alignment vertical="center"/>
    </xf>
    <xf numFmtId="0" fontId="3" fillId="4" borderId="10" xfId="3" applyNumberFormat="1" applyFont="1" applyFill="1" applyBorder="1" applyAlignment="1">
      <alignment horizontal="center" vertical="center"/>
    </xf>
    <xf numFmtId="41" fontId="3" fillId="4" borderId="19" xfId="1" applyNumberFormat="1" applyFont="1" applyFill="1" applyBorder="1">
      <alignment vertical="center"/>
    </xf>
    <xf numFmtId="176" fontId="4" fillId="4" borderId="7" xfId="1" applyNumberFormat="1" applyFont="1" applyFill="1" applyBorder="1">
      <alignment vertical="center"/>
    </xf>
    <xf numFmtId="176" fontId="4" fillId="4" borderId="13" xfId="1" applyNumberFormat="1" applyFont="1" applyFill="1" applyBorder="1">
      <alignment vertical="center"/>
    </xf>
    <xf numFmtId="10" fontId="3" fillId="0" borderId="19" xfId="2" applyNumberFormat="1" applyFont="1" applyBorder="1">
      <alignment vertical="center"/>
    </xf>
    <xf numFmtId="10" fontId="4" fillId="0" borderId="11" xfId="2" applyNumberFormat="1" applyFont="1" applyBorder="1">
      <alignment vertical="center"/>
    </xf>
    <xf numFmtId="0" fontId="3" fillId="0" borderId="10" xfId="3" applyNumberFormat="1" applyFont="1" applyFill="1" applyBorder="1" applyAlignment="1">
      <alignment horizontal="center" vertical="center"/>
    </xf>
    <xf numFmtId="41" fontId="3" fillId="0" borderId="19" xfId="1" applyNumberFormat="1" applyFont="1" applyBorder="1">
      <alignment vertical="center"/>
    </xf>
    <xf numFmtId="0" fontId="3" fillId="0" borderId="10" xfId="3" applyNumberFormat="1" applyFont="1" applyBorder="1" applyAlignment="1">
      <alignment horizontal="center" vertical="center"/>
    </xf>
    <xf numFmtId="10" fontId="3" fillId="4" borderId="19" xfId="2" applyNumberFormat="1" applyFont="1" applyFill="1" applyBorder="1">
      <alignment vertical="center"/>
    </xf>
    <xf numFmtId="176" fontId="4" fillId="4" borderId="5" xfId="3" applyNumberFormat="1" applyFont="1" applyFill="1" applyBorder="1">
      <alignment vertical="center"/>
    </xf>
    <xf numFmtId="176" fontId="4" fillId="4" borderId="20" xfId="3" applyNumberFormat="1" applyFont="1" applyFill="1" applyBorder="1">
      <alignment vertical="center"/>
    </xf>
    <xf numFmtId="176" fontId="4" fillId="4" borderId="4" xfId="3" applyNumberFormat="1" applyFont="1" applyFill="1" applyBorder="1">
      <alignment vertical="center"/>
    </xf>
    <xf numFmtId="176" fontId="4" fillId="4" borderId="19" xfId="3" applyNumberFormat="1" applyFont="1" applyFill="1" applyBorder="1">
      <alignment vertical="center"/>
    </xf>
    <xf numFmtId="10" fontId="3" fillId="0" borderId="5" xfId="2" applyNumberFormat="1" applyFont="1" applyFill="1" applyBorder="1">
      <alignment vertical="center"/>
    </xf>
    <xf numFmtId="10" fontId="4" fillId="3" borderId="5" xfId="2" applyNumberFormat="1" applyFont="1" applyFill="1" applyBorder="1">
      <alignment vertical="center"/>
    </xf>
    <xf numFmtId="41" fontId="8" fillId="0" borderId="21" xfId="3" applyNumberFormat="1" applyFont="1" applyFill="1" applyBorder="1">
      <alignment vertical="center"/>
    </xf>
    <xf numFmtId="41" fontId="8" fillId="0" borderId="22" xfId="3" applyNumberFormat="1" applyFont="1" applyFill="1" applyBorder="1" applyAlignment="1">
      <alignment horizontal="center" vertical="center"/>
    </xf>
    <xf numFmtId="41" fontId="3" fillId="0" borderId="19" xfId="3" applyNumberFormat="1" applyFont="1" applyFill="1" applyBorder="1">
      <alignment vertical="center"/>
    </xf>
    <xf numFmtId="176" fontId="4" fillId="3" borderId="5" xfId="3" applyNumberFormat="1" applyFont="1" applyFill="1" applyBorder="1">
      <alignment vertical="center"/>
    </xf>
    <xf numFmtId="176" fontId="4" fillId="3" borderId="4" xfId="3" applyNumberFormat="1" applyFont="1" applyFill="1" applyBorder="1">
      <alignment vertical="center"/>
    </xf>
    <xf numFmtId="176" fontId="4" fillId="3" borderId="23" xfId="3" applyNumberFormat="1" applyFont="1" applyFill="1" applyBorder="1">
      <alignment vertical="center"/>
    </xf>
    <xf numFmtId="176" fontId="4" fillId="3" borderId="19"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5" xfId="3" applyNumberFormat="1" applyFont="1" applyFill="1" applyBorder="1" applyAlignment="1">
      <alignment horizontal="center" vertical="center"/>
    </xf>
    <xf numFmtId="0" fontId="3" fillId="5" borderId="26" xfId="3" applyNumberFormat="1" applyFont="1" applyFill="1" applyBorder="1" applyAlignment="1">
      <alignment horizontal="center" vertical="center"/>
    </xf>
    <xf numFmtId="176" fontId="3" fillId="5" borderId="27" xfId="3" applyNumberFormat="1" applyFont="1" applyFill="1" applyBorder="1" applyAlignment="1">
      <alignment horizontal="center" vertical="center"/>
    </xf>
    <xf numFmtId="176" fontId="3" fillId="5" borderId="28" xfId="3" applyNumberFormat="1" applyFont="1" applyFill="1" applyBorder="1" applyAlignment="1">
      <alignment horizontal="center" vertical="center"/>
    </xf>
    <xf numFmtId="176" fontId="3" fillId="5" borderId="26"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4" xfId="2" applyNumberFormat="1" applyFont="1" applyFill="1" applyBorder="1">
      <alignment vertical="center"/>
    </xf>
    <xf numFmtId="10" fontId="4" fillId="3" borderId="12" xfId="2" applyNumberFormat="1" applyFont="1" applyFill="1" applyBorder="1">
      <alignment vertical="center"/>
    </xf>
    <xf numFmtId="176" fontId="4" fillId="3" borderId="30" xfId="3" applyNumberFormat="1" applyFont="1" applyFill="1" applyBorder="1">
      <alignment vertical="center"/>
    </xf>
    <xf numFmtId="10" fontId="4" fillId="3" borderId="30" xfId="2" applyNumberFormat="1" applyFont="1" applyFill="1" applyBorder="1">
      <alignment vertical="center"/>
    </xf>
    <xf numFmtId="176" fontId="4" fillId="4" borderId="30" xfId="3" applyNumberFormat="1" applyFont="1" applyFill="1" applyBorder="1">
      <alignment vertical="center"/>
    </xf>
    <xf numFmtId="10" fontId="4" fillId="4" borderId="30" xfId="2" applyNumberFormat="1" applyFont="1" applyFill="1" applyBorder="1">
      <alignment vertical="center"/>
    </xf>
    <xf numFmtId="176" fontId="4" fillId="0" borderId="30" xfId="1" applyNumberFormat="1" applyFont="1" applyBorder="1">
      <alignment vertical="center"/>
    </xf>
    <xf numFmtId="10" fontId="4" fillId="0" borderId="31" xfId="2" applyNumberFormat="1" applyFont="1" applyBorder="1">
      <alignment vertical="center"/>
    </xf>
    <xf numFmtId="41" fontId="3" fillId="0" borderId="5" xfId="3" applyNumberFormat="1" applyFont="1" applyFill="1" applyBorder="1">
      <alignment vertical="center"/>
    </xf>
    <xf numFmtId="41" fontId="3" fillId="4" borderId="5" xfId="1" applyNumberFormat="1" applyFont="1" applyFill="1" applyBorder="1">
      <alignment vertical="center"/>
    </xf>
    <xf numFmtId="10" fontId="4" fillId="4" borderId="5" xfId="2" applyNumberFormat="1" applyFont="1" applyFill="1" applyBorder="1">
      <alignment vertical="center"/>
    </xf>
    <xf numFmtId="10" fontId="3" fillId="4" borderId="5" xfId="2" applyNumberFormat="1" applyFont="1" applyFill="1" applyBorder="1">
      <alignment vertical="center"/>
    </xf>
    <xf numFmtId="41" fontId="3" fillId="0" borderId="5" xfId="1" applyNumberFormat="1" applyFont="1" applyBorder="1">
      <alignment vertical="center"/>
    </xf>
    <xf numFmtId="10" fontId="4" fillId="0" borderId="5" xfId="2" applyNumberFormat="1" applyFont="1" applyBorder="1">
      <alignment vertical="center"/>
    </xf>
    <xf numFmtId="10" fontId="3" fillId="0" borderId="5" xfId="2" applyNumberFormat="1" applyFont="1" applyBorder="1">
      <alignment vertical="center"/>
    </xf>
    <xf numFmtId="176" fontId="4" fillId="4" borderId="5" xfId="1" applyNumberFormat="1" applyFont="1" applyFill="1" applyBorder="1">
      <alignment vertical="center"/>
    </xf>
    <xf numFmtId="41" fontId="8" fillId="0" borderId="0" xfId="3" applyNumberFormat="1" applyFont="1" applyFill="1" applyBorder="1">
      <alignment vertical="center"/>
    </xf>
    <xf numFmtId="10" fontId="4" fillId="4" borderId="4" xfId="2" applyNumberFormat="1" applyFont="1" applyFill="1" applyBorder="1">
      <alignment vertical="center"/>
    </xf>
    <xf numFmtId="176" fontId="4" fillId="0" borderId="4" xfId="1" applyNumberFormat="1" applyFont="1" applyBorder="1">
      <alignment vertical="center"/>
    </xf>
    <xf numFmtId="10" fontId="4" fillId="0" borderId="4" xfId="2" applyNumberFormat="1" applyFont="1" applyBorder="1">
      <alignment vertical="center"/>
    </xf>
    <xf numFmtId="176" fontId="4" fillId="4" borderId="4" xfId="1" applyNumberFormat="1" applyFont="1" applyFill="1" applyBorder="1">
      <alignment vertical="center"/>
    </xf>
    <xf numFmtId="176" fontId="4" fillId="3" borderId="12" xfId="3" applyNumberFormat="1" applyFont="1" applyFill="1" applyBorder="1">
      <alignment vertical="center"/>
    </xf>
    <xf numFmtId="176" fontId="4" fillId="4" borderId="12" xfId="3" applyNumberFormat="1" applyFont="1" applyFill="1" applyBorder="1">
      <alignment vertical="center"/>
    </xf>
    <xf numFmtId="10" fontId="4" fillId="0" borderId="12" xfId="2" applyNumberFormat="1" applyFont="1" applyBorder="1">
      <alignment vertical="center"/>
    </xf>
    <xf numFmtId="176" fontId="4" fillId="4" borderId="12" xfId="1" applyNumberFormat="1" applyFont="1" applyFill="1" applyBorder="1">
      <alignment vertical="center"/>
    </xf>
    <xf numFmtId="176" fontId="3" fillId="5" borderId="32" xfId="3" applyNumberFormat="1" applyFont="1" applyFill="1" applyBorder="1" applyAlignment="1">
      <alignment horizontal="center" vertical="center"/>
    </xf>
    <xf numFmtId="10" fontId="4" fillId="0" borderId="30" xfId="2" applyNumberFormat="1" applyFont="1" applyBorder="1">
      <alignment vertical="center"/>
    </xf>
    <xf numFmtId="176" fontId="4" fillId="4" borderId="30" xfId="1" applyNumberFormat="1" applyFont="1" applyFill="1" applyBorder="1">
      <alignment vertical="center"/>
    </xf>
    <xf numFmtId="0" fontId="11" fillId="0" borderId="0" xfId="3" applyNumberFormat="1" applyFont="1" applyAlignment="1">
      <alignment horizontal="center" vertical="center"/>
    </xf>
    <xf numFmtId="0" fontId="3" fillId="0" borderId="18" xfId="3" applyNumberFormat="1" applyFont="1" applyBorder="1" applyAlignment="1">
      <alignment horizontal="center" vertical="center"/>
    </xf>
    <xf numFmtId="0" fontId="3" fillId="0" borderId="2"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9" xfId="3" applyNumberFormat="1" applyFont="1" applyFill="1" applyBorder="1" applyAlignment="1">
      <alignment horizontal="center" vertical="center"/>
    </xf>
    <xf numFmtId="0" fontId="3" fillId="5" borderId="25" xfId="3" applyNumberFormat="1" applyFont="1" applyFill="1" applyBorder="1" applyAlignment="1">
      <alignment horizontal="center" vertical="center"/>
    </xf>
    <xf numFmtId="0" fontId="3" fillId="0" borderId="24" xfId="3" applyNumberFormat="1" applyFont="1" applyFill="1" applyBorder="1" applyAlignment="1">
      <alignment horizontal="center" vertical="center"/>
    </xf>
    <xf numFmtId="0" fontId="3" fillId="0" borderId="6" xfId="3" applyNumberFormat="1" applyFont="1" applyFill="1" applyBorder="1" applyAlignment="1">
      <alignment horizontal="center" vertical="center"/>
    </xf>
    <xf numFmtId="0" fontId="3" fillId="4" borderId="18" xfId="3" applyNumberFormat="1" applyFont="1" applyFill="1" applyBorder="1" applyAlignment="1">
      <alignment horizontal="center" vertical="center"/>
    </xf>
    <xf numFmtId="0" fontId="3" fillId="4" borderId="6" xfId="3" applyNumberFormat="1" applyFont="1" applyFill="1" applyBorder="1" applyAlignment="1">
      <alignment horizontal="center" vertical="center"/>
    </xf>
    <xf numFmtId="0" fontId="3" fillId="0" borderId="6" xfId="3" applyNumberFormat="1" applyFont="1" applyBorder="1" applyAlignment="1">
      <alignment horizontal="center" vertical="center"/>
    </xf>
    <xf numFmtId="0" fontId="3" fillId="5" borderId="5" xfId="3" applyNumberFormat="1" applyFont="1" applyFill="1" applyBorder="1" applyAlignment="1">
      <alignment horizontal="center" vertical="center"/>
    </xf>
    <xf numFmtId="176" fontId="3" fillId="5" borderId="5"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8" fillId="2" borderId="5" xfId="3" applyNumberFormat="1" applyFont="1" applyFill="1" applyBorder="1" applyAlignment="1">
      <alignment horizontal="center" vertical="center"/>
    </xf>
    <xf numFmtId="0" fontId="3" fillId="0" borderId="5" xfId="3" applyNumberFormat="1" applyFont="1" applyFill="1" applyBorder="1" applyAlignment="1">
      <alignment horizontal="center" vertical="center"/>
    </xf>
    <xf numFmtId="0" fontId="3" fillId="0" borderId="5" xfId="3" applyNumberFormat="1" applyFont="1" applyFill="1" applyBorder="1" applyAlignment="1">
      <alignment horizontal="center" vertical="center"/>
    </xf>
    <xf numFmtId="41" fontId="8" fillId="0" borderId="5" xfId="3" applyNumberFormat="1" applyFont="1" applyFill="1" applyBorder="1" applyAlignment="1">
      <alignment horizontal="center" vertical="center"/>
    </xf>
    <xf numFmtId="0" fontId="3" fillId="4" borderId="5" xfId="3" applyNumberFormat="1" applyFont="1" applyFill="1" applyBorder="1" applyAlignment="1">
      <alignment horizontal="center" vertical="center"/>
    </xf>
    <xf numFmtId="0" fontId="3" fillId="4" borderId="5" xfId="3" applyNumberFormat="1" applyFont="1" applyFill="1" applyBorder="1" applyAlignment="1">
      <alignment horizontal="center" vertical="center"/>
    </xf>
    <xf numFmtId="41" fontId="8" fillId="4" borderId="5" xfId="3" applyNumberFormat="1" applyFont="1" applyFill="1" applyBorder="1" applyAlignment="1">
      <alignment horizontal="center" vertical="center"/>
    </xf>
    <xf numFmtId="0" fontId="3" fillId="0" borderId="5" xfId="3" applyNumberFormat="1" applyFont="1" applyBorder="1" applyAlignment="1">
      <alignment horizontal="center" vertical="center"/>
    </xf>
    <xf numFmtId="0" fontId="3" fillId="0" borderId="5" xfId="3" applyNumberFormat="1" applyFont="1" applyBorder="1" applyAlignment="1">
      <alignment horizontal="center" vertical="center"/>
    </xf>
    <xf numFmtId="176" fontId="3" fillId="5" borderId="4" xfId="3" applyNumberFormat="1" applyFont="1" applyFill="1" applyBorder="1" applyAlignment="1">
      <alignment horizontal="center" vertical="center"/>
    </xf>
    <xf numFmtId="176" fontId="3" fillId="5" borderId="12"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D15" sqref="D1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20" s="9" customFormat="1" ht="25.5" customHeight="1" x14ac:dyDescent="0.3">
      <c r="A1" s="79" t="s">
        <v>25</v>
      </c>
      <c r="B1" s="79"/>
      <c r="C1" s="79"/>
      <c r="D1" s="79"/>
      <c r="E1" s="79"/>
      <c r="F1" s="79"/>
      <c r="G1" s="79"/>
      <c r="H1" s="79"/>
      <c r="I1" s="79"/>
      <c r="J1" s="79"/>
      <c r="K1" s="79"/>
      <c r="L1" s="79"/>
      <c r="M1" s="79"/>
      <c r="N1" s="79"/>
      <c r="O1" s="79"/>
      <c r="P1" s="79"/>
    </row>
    <row r="2" spans="1:20" s="9" customFormat="1" ht="21" customHeight="1" thickBot="1" x14ac:dyDescent="0.35">
      <c r="A2" s="82" t="s">
        <v>24</v>
      </c>
      <c r="B2" s="82"/>
      <c r="C2" s="50"/>
      <c r="D2" s="50"/>
      <c r="E2" s="50"/>
      <c r="F2" s="50"/>
      <c r="G2" s="50"/>
      <c r="H2" s="50"/>
      <c r="I2" s="50"/>
      <c r="J2" s="50"/>
      <c r="K2" s="50"/>
      <c r="L2" s="50"/>
      <c r="M2" s="50"/>
      <c r="N2" s="50"/>
      <c r="O2" s="49"/>
      <c r="P2" s="49"/>
      <c r="Q2" s="49"/>
      <c r="R2" s="49"/>
    </row>
    <row r="3" spans="1:20" s="9" customFormat="1" ht="22.5" customHeight="1" thickBot="1" x14ac:dyDescent="0.35">
      <c r="A3" s="83" t="s">
        <v>23</v>
      </c>
      <c r="B3" s="84"/>
      <c r="C3" s="48" t="s">
        <v>14</v>
      </c>
      <c r="D3" s="47" t="s">
        <v>13</v>
      </c>
      <c r="E3" s="47" t="s">
        <v>12</v>
      </c>
      <c r="F3" s="47" t="s">
        <v>11</v>
      </c>
      <c r="G3" s="47" t="s">
        <v>10</v>
      </c>
      <c r="H3" s="47" t="s">
        <v>9</v>
      </c>
      <c r="I3" s="47" t="s">
        <v>8</v>
      </c>
      <c r="J3" s="47" t="s">
        <v>7</v>
      </c>
      <c r="K3" s="47" t="s">
        <v>6</v>
      </c>
      <c r="L3" s="47" t="s">
        <v>5</v>
      </c>
      <c r="M3" s="47" t="s">
        <v>4</v>
      </c>
      <c r="N3" s="46" t="s">
        <v>3</v>
      </c>
      <c r="O3" s="45" t="s">
        <v>0</v>
      </c>
      <c r="P3" s="44" t="s">
        <v>22</v>
      </c>
      <c r="Q3" s="43"/>
      <c r="R3" s="43"/>
    </row>
    <row r="4" spans="1:20" s="9" customFormat="1" ht="22.5" customHeight="1" x14ac:dyDescent="0.3">
      <c r="A4" s="85" t="s">
        <v>21</v>
      </c>
      <c r="B4" s="26" t="s">
        <v>2</v>
      </c>
      <c r="C4" s="42">
        <v>71139</v>
      </c>
      <c r="D4" s="40">
        <v>61808</v>
      </c>
      <c r="E4" s="41">
        <v>60356</v>
      </c>
      <c r="F4" s="40">
        <v>52209</v>
      </c>
      <c r="G4" s="40">
        <v>59073</v>
      </c>
      <c r="H4" s="41">
        <v>62087</v>
      </c>
      <c r="I4" s="40">
        <v>73377</v>
      </c>
      <c r="J4" s="40">
        <v>69725</v>
      </c>
      <c r="K4" s="40">
        <v>63792</v>
      </c>
      <c r="L4" s="40">
        <v>64430</v>
      </c>
      <c r="M4" s="40">
        <v>62109</v>
      </c>
      <c r="N4" s="39">
        <v>72764</v>
      </c>
      <c r="O4" s="38">
        <f>SUM(C4:N4)</f>
        <v>772869</v>
      </c>
      <c r="P4" s="37" t="s">
        <v>15</v>
      </c>
      <c r="Q4" s="4"/>
      <c r="R4" s="36">
        <v>163617619</v>
      </c>
    </row>
    <row r="5" spans="1:20" s="9" customFormat="1" ht="22.5" customHeight="1" x14ac:dyDescent="0.3">
      <c r="A5" s="86"/>
      <c r="B5" s="20" t="s">
        <v>1</v>
      </c>
      <c r="C5" s="35">
        <f>(C4/'[20]2023년도'!C4)-1</f>
        <v>1.2035337800349932E-2</v>
      </c>
      <c r="D5" s="35">
        <f>(D4/'[20]2023년도'!D4)-1</f>
        <v>-4.9424454640586424E-3</v>
      </c>
      <c r="E5" s="35">
        <f>(E4/'[20]2023년도'!E4)-1</f>
        <v>9.7366748084450894E-3</v>
      </c>
      <c r="F5" s="35">
        <f>(F4/'[20]2023년도'!F4)-1</f>
        <v>-9.7385982504062829E-2</v>
      </c>
      <c r="G5" s="35">
        <f>(G4/'[20]2023년도'!G4)-1</f>
        <v>-5.0792171481826687E-2</v>
      </c>
      <c r="H5" s="35">
        <f>(H4/'[20]2023년도'!H4)-1</f>
        <v>-3.4897096312876963E-2</v>
      </c>
      <c r="I5" s="35">
        <f>(I4/'[20]2023년도'!I4)-1</f>
        <v>0.1759888454388101</v>
      </c>
      <c r="J5" s="35">
        <f>(J4/'[20]2023년도'!J4)-1</f>
        <v>6.9057512150994205E-2</v>
      </c>
      <c r="K5" s="35">
        <f>(K4/'[20]2023년도'!K4)-1</f>
        <v>0.12938177182919053</v>
      </c>
      <c r="L5" s="35">
        <f>(L4/'[20]2023년도'!L4)-1</f>
        <v>8.9964812559209628E-2</v>
      </c>
      <c r="M5" s="35">
        <f>(M4/'[20]2023년도'!M4)-1</f>
        <v>4.5887781220530721E-2</v>
      </c>
      <c r="N5" s="35">
        <f>(N4/'[20]2023년도'!N4)-1</f>
        <v>0.12219120618127421</v>
      </c>
      <c r="O5" s="34">
        <f>(O4/T5)-1</f>
        <v>-0.10287465394459627</v>
      </c>
      <c r="P5" s="11" t="s">
        <v>15</v>
      </c>
      <c r="Q5" s="4"/>
      <c r="R5" s="10"/>
      <c r="T5" s="16">
        <f>SUM('[20]2019년도'!C4:N4)</f>
        <v>861495</v>
      </c>
    </row>
    <row r="6" spans="1:20" s="9" customFormat="1" ht="22.5" customHeight="1" x14ac:dyDescent="0.3">
      <c r="A6" s="87" t="s">
        <v>20</v>
      </c>
      <c r="B6" s="20" t="s">
        <v>2</v>
      </c>
      <c r="C6" s="33">
        <v>34570</v>
      </c>
      <c r="D6" s="32">
        <v>23443</v>
      </c>
      <c r="E6" s="32">
        <v>4330</v>
      </c>
      <c r="F6" s="32">
        <v>6624</v>
      </c>
      <c r="G6" s="32">
        <v>4661</v>
      </c>
      <c r="H6" s="32">
        <v>31282</v>
      </c>
      <c r="I6" s="32">
        <v>41846</v>
      </c>
      <c r="J6" s="32">
        <v>46594</v>
      </c>
      <c r="K6" s="32">
        <v>19075</v>
      </c>
      <c r="L6" s="32">
        <v>734</v>
      </c>
      <c r="M6" s="31">
        <v>14165</v>
      </c>
      <c r="N6" s="30">
        <v>38246</v>
      </c>
      <c r="O6" s="21">
        <f>SUM(C6:N6)</f>
        <v>265570</v>
      </c>
      <c r="P6" s="17" t="s">
        <v>15</v>
      </c>
      <c r="Q6" s="4"/>
      <c r="R6" s="10">
        <v>28738060</v>
      </c>
    </row>
    <row r="7" spans="1:20" s="9" customFormat="1" ht="22.5" customHeight="1" x14ac:dyDescent="0.3">
      <c r="A7" s="88"/>
      <c r="B7" s="20" t="s">
        <v>1</v>
      </c>
      <c r="C7" s="19">
        <f>(C6/'[20]2023년도'!C6)-1</f>
        <v>-0.15676756835866035</v>
      </c>
      <c r="D7" s="19">
        <f>(D6/'[20]2023년도'!D6)-1</f>
        <v>7.0554388528632828E-2</v>
      </c>
      <c r="E7" s="19">
        <f>(E6/'[20]2023년도'!E6)-1</f>
        <v>1.045347189418989</v>
      </c>
      <c r="F7" s="19">
        <f>(F6/'[20]2023년도'!F6)-1</f>
        <v>-0.30126582278481018</v>
      </c>
      <c r="G7" s="19">
        <f>(G6/'[20]2023년도'!G6)-1</f>
        <v>-0.30036025217652351</v>
      </c>
      <c r="H7" s="19">
        <f>(H6/'[20]2023년도'!H6)-1</f>
        <v>-6.4729273178461444E-2</v>
      </c>
      <c r="I7" s="19">
        <f>(I6/'[20]2023년도'!I6)-1</f>
        <v>0.75124503034107559</v>
      </c>
      <c r="J7" s="19">
        <f>(J6/'[20]2023년도'!J6)-1</f>
        <v>0.12586685997342029</v>
      </c>
      <c r="K7" s="19">
        <f>(K6/'[20]2023년도'!K6)-1</f>
        <v>-3.8461538461538436E-2</v>
      </c>
      <c r="L7" s="19">
        <f>(L6/'[20]2023년도'!L6)-1</f>
        <v>1.2413793103448256E-2</v>
      </c>
      <c r="M7" s="19">
        <f>(M6/'[20]2023년도'!M6)-1</f>
        <v>0.92380823034089365</v>
      </c>
      <c r="N7" s="19">
        <f>(N6/'[20]2023년도'!N6)-1</f>
        <v>5.1580973329667268E-2</v>
      </c>
      <c r="O7" s="29">
        <f>(O6/T7)-1</f>
        <v>-0.27017549645214656</v>
      </c>
      <c r="P7" s="17" t="s">
        <v>15</v>
      </c>
      <c r="Q7" s="4"/>
      <c r="R7" s="10"/>
      <c r="T7" s="16">
        <f>SUM('[20]2019년도'!C6:N6)</f>
        <v>363882</v>
      </c>
    </row>
    <row r="8" spans="1:20" s="9" customFormat="1" ht="22.5" customHeight="1" x14ac:dyDescent="0.3">
      <c r="A8" s="80" t="s">
        <v>19</v>
      </c>
      <c r="B8" s="28" t="s">
        <v>16</v>
      </c>
      <c r="C8" s="14">
        <v>0</v>
      </c>
      <c r="D8" s="13">
        <v>0</v>
      </c>
      <c r="E8" s="13">
        <v>0</v>
      </c>
      <c r="F8" s="13">
        <v>0</v>
      </c>
      <c r="G8" s="13">
        <v>72.532799999999995</v>
      </c>
      <c r="H8" s="13">
        <v>342.447</v>
      </c>
      <c r="I8" s="13">
        <v>328.55059999999997</v>
      </c>
      <c r="J8" s="13">
        <v>305.7208</v>
      </c>
      <c r="K8" s="13">
        <v>237.23140000000001</v>
      </c>
      <c r="L8" s="13">
        <v>243.18700000000001</v>
      </c>
      <c r="M8" s="13">
        <v>289.83920000000001</v>
      </c>
      <c r="N8" s="13">
        <v>183.631</v>
      </c>
      <c r="O8" s="27">
        <f>SUM(C8:N8)</f>
        <v>2003.1397999999997</v>
      </c>
      <c r="P8" s="11" t="s">
        <v>15</v>
      </c>
      <c r="Q8" s="4"/>
      <c r="R8" s="10">
        <v>2869468</v>
      </c>
    </row>
    <row r="9" spans="1:20" s="9" customFormat="1" ht="22.5" customHeight="1" thickBot="1" x14ac:dyDescent="0.35">
      <c r="A9" s="89"/>
      <c r="B9" s="26" t="s">
        <v>1</v>
      </c>
      <c r="C9" s="25">
        <f>(C8/'[20]2023년도'!C8)-1</f>
        <v>-1</v>
      </c>
      <c r="D9" s="25" t="e">
        <f>(D8/'[20]2023년도'!D8)-1</f>
        <v>#DIV/0!</v>
      </c>
      <c r="E9" s="25" t="e">
        <f>(E8/'[20]2023년도'!E8)-1</f>
        <v>#DIV/0!</v>
      </c>
      <c r="F9" s="25" t="e">
        <f>(F8/'[20]2023년도'!F8)-1</f>
        <v>#DIV/0!</v>
      </c>
      <c r="G9" s="25" t="e">
        <f>(G8/'[20]2023년도'!G8)-1</f>
        <v>#DIV/0!</v>
      </c>
      <c r="H9" s="25" t="e">
        <f>(H8/'[20]2023년도'!H8)-1</f>
        <v>#DIV/0!</v>
      </c>
      <c r="I9" s="25" t="e">
        <f>(I8/'[20]2023년도'!I8)-1</f>
        <v>#DIV/0!</v>
      </c>
      <c r="J9" s="25" t="e">
        <f>(J8/'[20]2023년도'!J8)-1</f>
        <v>#DIV/0!</v>
      </c>
      <c r="K9" s="25" t="e">
        <f>(K8/'[20]2023년도'!K8)-1</f>
        <v>#DIV/0!</v>
      </c>
      <c r="L9" s="25" t="e">
        <f>(L8/'[20]2023년도'!L8)-1</f>
        <v>#DIV/0!</v>
      </c>
      <c r="M9" s="25" t="e">
        <f>(M8/'[20]2023년도'!M8)-1</f>
        <v>#DIV/0!</v>
      </c>
      <c r="N9" s="25" t="e">
        <f>(N8/'[20]2023년도'!N8)-1</f>
        <v>#DIV/0!</v>
      </c>
      <c r="O9" s="24">
        <f>(O8/T9)-1</f>
        <v>-0.48898157385445862</v>
      </c>
      <c r="P9" s="11" t="s">
        <v>15</v>
      </c>
      <c r="Q9" s="4"/>
      <c r="R9" s="10"/>
      <c r="T9" s="16">
        <f>SUM('[20]2019년도'!C8:N8)</f>
        <v>3919.8974000000003</v>
      </c>
    </row>
    <row r="10" spans="1:20" s="9" customFormat="1" ht="22.5" customHeight="1" x14ac:dyDescent="0.3">
      <c r="A10" s="87" t="s">
        <v>18</v>
      </c>
      <c r="B10" s="20" t="s">
        <v>16</v>
      </c>
      <c r="C10" s="23">
        <v>1212.192</v>
      </c>
      <c r="D10" s="22">
        <v>1128.7295999999999</v>
      </c>
      <c r="E10" s="22">
        <v>1158.5376000000001</v>
      </c>
      <c r="F10" s="22">
        <v>1019.4336</v>
      </c>
      <c r="G10" s="22">
        <v>962.79840000000002</v>
      </c>
      <c r="H10" s="22">
        <v>971.75540000000001</v>
      </c>
      <c r="I10" s="22">
        <v>903.26599999999996</v>
      </c>
      <c r="J10" s="22">
        <v>787.1318</v>
      </c>
      <c r="K10" s="22">
        <v>668.01980000000003</v>
      </c>
      <c r="L10" s="22">
        <v>860.58420000000001</v>
      </c>
      <c r="M10" s="22">
        <v>1043.2226000000001</v>
      </c>
      <c r="N10" s="22">
        <v>1061.0894000000001</v>
      </c>
      <c r="O10" s="21">
        <f>SUM(C10:N10)</f>
        <v>11776.760399999999</v>
      </c>
      <c r="P10" s="17" t="s">
        <v>15</v>
      </c>
      <c r="Q10" s="4"/>
      <c r="R10" s="10">
        <v>7204940</v>
      </c>
    </row>
    <row r="11" spans="1:20" s="9" customFormat="1" ht="22.5" customHeight="1" x14ac:dyDescent="0.3">
      <c r="A11" s="88"/>
      <c r="B11" s="20" t="s">
        <v>1</v>
      </c>
      <c r="C11" s="19">
        <f>(C10/'[20]2023년도'!C10)-1</f>
        <v>-5.6945321204946442E-3</v>
      </c>
      <c r="D11" s="19">
        <f>(D10/'[20]2023년도'!D10)-1</f>
        <v>-2.901105041956098E-2</v>
      </c>
      <c r="E11" s="19">
        <f>(E10/'[20]2023년도'!E10)-1</f>
        <v>6.9679748510413919E-3</v>
      </c>
      <c r="F11" s="19">
        <f>(F10/'[20]2023년도'!F10)-1</f>
        <v>-6.886959342892407E-2</v>
      </c>
      <c r="G11" s="19">
        <f>(G10/'[20]2023년도'!G10)-1</f>
        <v>-4.420490184321435E-2</v>
      </c>
      <c r="H11" s="19">
        <f>(H10/'[20]2023년도'!H10)-1</f>
        <v>0.11900994741632487</v>
      </c>
      <c r="I11" s="19">
        <f>(I10/'[20]2023년도'!I10)-1</f>
        <v>7.8391623352683792E-2</v>
      </c>
      <c r="J11" s="19">
        <f>(J10/'[20]2023년도'!J10)-1</f>
        <v>0.15145623853125101</v>
      </c>
      <c r="K11" s="19">
        <f>(K10/'[20]2023년도'!K10)-1</f>
        <v>-7.1377534452540359E-2</v>
      </c>
      <c r="L11" s="19">
        <f>(L10/'[20]2023년도'!L10)-1</f>
        <v>-9.1156961742983045E-2</v>
      </c>
      <c r="M11" s="19">
        <f>(M10/'[20]2023년도'!M10)-1</f>
        <v>8.1299928191299609E-2</v>
      </c>
      <c r="N11" s="19">
        <f>(N10/'[20]2023년도'!N10)-1</f>
        <v>4.632280650727294E-3</v>
      </c>
      <c r="O11" s="18">
        <f>(O10/T11)-1</f>
        <v>0.16068303678626972</v>
      </c>
      <c r="P11" s="17" t="s">
        <v>15</v>
      </c>
      <c r="Q11" s="4"/>
      <c r="R11" s="10"/>
      <c r="T11" s="16">
        <f>SUM('[20]2019년도'!C10:N10)</f>
        <v>10146.405200000001</v>
      </c>
    </row>
    <row r="12" spans="1:20" s="9" customFormat="1" ht="22.5" customHeight="1" x14ac:dyDescent="0.3">
      <c r="A12" s="80" t="s">
        <v>17</v>
      </c>
      <c r="B12" s="15" t="s">
        <v>16</v>
      </c>
      <c r="C12" s="14">
        <v>368</v>
      </c>
      <c r="D12" s="13">
        <v>373</v>
      </c>
      <c r="E12" s="13">
        <v>317</v>
      </c>
      <c r="F12" s="13">
        <v>452</v>
      </c>
      <c r="G12" s="13">
        <v>332</v>
      </c>
      <c r="H12" s="13">
        <v>460</v>
      </c>
      <c r="I12" s="13">
        <v>443</v>
      </c>
      <c r="J12" s="13">
        <v>519</v>
      </c>
      <c r="K12" s="13">
        <v>405</v>
      </c>
      <c r="L12" s="13">
        <v>499</v>
      </c>
      <c r="M12" s="13">
        <v>472</v>
      </c>
      <c r="N12" s="13">
        <v>473</v>
      </c>
      <c r="O12" s="12">
        <f>SUM(C12:N12)</f>
        <v>5113</v>
      </c>
      <c r="P12" s="11" t="s">
        <v>15</v>
      </c>
      <c r="Q12" s="4"/>
      <c r="R12" s="10">
        <v>18668110</v>
      </c>
    </row>
    <row r="13" spans="1:20" ht="22.5" customHeight="1" thickBot="1" x14ac:dyDescent="0.35">
      <c r="A13" s="81"/>
      <c r="B13" s="8" t="s">
        <v>1</v>
      </c>
      <c r="C13" s="7">
        <f>(C12/'[20]2023년도'!C12)-1</f>
        <v>6.0518731988472574E-2</v>
      </c>
      <c r="D13" s="7">
        <f>(D12/'[20]2023년도'!D12)-1</f>
        <v>-6.0453400503778343E-2</v>
      </c>
      <c r="E13" s="7">
        <f>(E12/'[20]2023년도'!E12)-1</f>
        <v>-0.12188365650969524</v>
      </c>
      <c r="F13" s="7">
        <f>(F12/'[20]2023년도'!F12)-1</f>
        <v>-3.8297872340425587E-2</v>
      </c>
      <c r="G13" s="7">
        <f>(G12/'[20]2023년도'!G12)-1</f>
        <v>-1.1904761904761862E-2</v>
      </c>
      <c r="H13" s="7">
        <f>(H12/'[20]2023년도'!H12)-1</f>
        <v>8.7470449172576847E-2</v>
      </c>
      <c r="I13" s="7">
        <f>(I12/'[20]2023년도'!I12)-1</f>
        <v>0.21369863013698631</v>
      </c>
      <c r="J13" s="7">
        <f>(J12/'[20]2023년도'!J12)-1</f>
        <v>0.42191780821917813</v>
      </c>
      <c r="K13" s="7">
        <f>(K12/'[20]2023년도'!K12)-1</f>
        <v>0.28980891719745228</v>
      </c>
      <c r="L13" s="7">
        <f>(L12/'[20]2023년도'!L12)-1</f>
        <v>0.36338797814207657</v>
      </c>
      <c r="M13" s="7">
        <f>(M12/'[20]2023년도'!M12)-1</f>
        <v>0.26881720430107525</v>
      </c>
      <c r="N13" s="7">
        <f>(N12/'[20]2023년도'!N12)-1</f>
        <v>0.54071661237785018</v>
      </c>
      <c r="O13" s="6">
        <f>(O12/T13)-1</f>
        <v>-0.20046911649726351</v>
      </c>
      <c r="P13" s="5" t="s">
        <v>15</v>
      </c>
      <c r="Q13" s="4"/>
      <c r="R13" s="3"/>
      <c r="T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14"/>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A8" sqref="A8:A9"/>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20" s="9" customFormat="1" ht="25.5" customHeight="1" x14ac:dyDescent="0.3">
      <c r="A1" s="79" t="s">
        <v>26</v>
      </c>
      <c r="B1" s="79"/>
      <c r="C1" s="79"/>
      <c r="D1" s="79"/>
      <c r="E1" s="79"/>
      <c r="F1" s="79"/>
      <c r="G1" s="79"/>
      <c r="H1" s="79"/>
      <c r="I1" s="79"/>
      <c r="J1" s="79"/>
      <c r="K1" s="79"/>
      <c r="L1" s="79"/>
      <c r="M1" s="79"/>
      <c r="N1" s="79"/>
      <c r="O1" s="79"/>
      <c r="P1" s="79"/>
    </row>
    <row r="2" spans="1:20" s="9" customFormat="1" ht="21" customHeight="1" thickBot="1" x14ac:dyDescent="0.35">
      <c r="A2" s="82" t="s">
        <v>24</v>
      </c>
      <c r="B2" s="82"/>
      <c r="C2" s="50"/>
      <c r="D2" s="50"/>
      <c r="E2" s="50"/>
      <c r="F2" s="50"/>
      <c r="G2" s="50"/>
      <c r="H2" s="50"/>
      <c r="I2" s="50"/>
      <c r="J2" s="50"/>
      <c r="K2" s="50"/>
      <c r="L2" s="50"/>
      <c r="M2" s="50"/>
      <c r="N2" s="50"/>
      <c r="O2" s="49"/>
      <c r="P2" s="49"/>
      <c r="Q2" s="49"/>
      <c r="R2" s="49"/>
    </row>
    <row r="3" spans="1:20" s="9" customFormat="1" ht="22.5" customHeight="1" thickTop="1" x14ac:dyDescent="0.3">
      <c r="A3" s="90" t="s">
        <v>23</v>
      </c>
      <c r="B3" s="90"/>
      <c r="C3" s="91" t="s">
        <v>14</v>
      </c>
      <c r="D3" s="91" t="s">
        <v>13</v>
      </c>
      <c r="E3" s="102" t="s">
        <v>12</v>
      </c>
      <c r="F3" s="76" t="s">
        <v>11</v>
      </c>
      <c r="G3" s="103" t="s">
        <v>10</v>
      </c>
      <c r="H3" s="91" t="s">
        <v>9</v>
      </c>
      <c r="I3" s="91" t="s">
        <v>8</v>
      </c>
      <c r="J3" s="91" t="s">
        <v>7</v>
      </c>
      <c r="K3" s="91" t="s">
        <v>6</v>
      </c>
      <c r="L3" s="91" t="s">
        <v>5</v>
      </c>
      <c r="M3" s="91" t="s">
        <v>4</v>
      </c>
      <c r="N3" s="91" t="s">
        <v>3</v>
      </c>
      <c r="O3" s="92" t="s">
        <v>0</v>
      </c>
      <c r="P3" s="93" t="s">
        <v>22</v>
      </c>
      <c r="Q3" s="43"/>
      <c r="R3" s="43"/>
    </row>
    <row r="4" spans="1:20" s="9" customFormat="1" ht="22.5" customHeight="1" x14ac:dyDescent="0.3">
      <c r="A4" s="94" t="s">
        <v>21</v>
      </c>
      <c r="B4" s="95" t="s">
        <v>2</v>
      </c>
      <c r="C4" s="39">
        <v>74420</v>
      </c>
      <c r="D4" s="39">
        <v>75968</v>
      </c>
      <c r="E4" s="40">
        <v>65509</v>
      </c>
      <c r="F4" s="53">
        <v>60141</v>
      </c>
      <c r="G4" s="72"/>
      <c r="H4" s="39"/>
      <c r="I4" s="39"/>
      <c r="J4" s="39"/>
      <c r="K4" s="39"/>
      <c r="L4" s="39"/>
      <c r="M4" s="39"/>
      <c r="N4" s="39"/>
      <c r="O4" s="59">
        <f>SUM(C4:N4)</f>
        <v>276038</v>
      </c>
      <c r="P4" s="96" t="s">
        <v>15</v>
      </c>
      <c r="Q4" s="67"/>
      <c r="R4" s="36">
        <v>163617619</v>
      </c>
    </row>
    <row r="5" spans="1:20" s="9" customFormat="1" ht="22.5" customHeight="1" x14ac:dyDescent="0.3">
      <c r="A5" s="94"/>
      <c r="B5" s="95" t="s">
        <v>1</v>
      </c>
      <c r="C5" s="35">
        <f>(C4/'2024년도'!C4)-1</f>
        <v>4.6120974430340578E-2</v>
      </c>
      <c r="D5" s="35">
        <f>(D4/'2024년도'!D4)-1</f>
        <v>0.22909655707998966</v>
      </c>
      <c r="E5" s="51">
        <f>(E4/'[21]2024년도'!E4)-1</f>
        <v>8.537676453045262E-2</v>
      </c>
      <c r="F5" s="54">
        <f>(F4/'[22]2024년도'!F4)-1</f>
        <v>0.15192782853531006</v>
      </c>
      <c r="G5" s="52">
        <f>(G4/'2024년도'!G4)-1</f>
        <v>-1</v>
      </c>
      <c r="H5" s="35">
        <f>(H4/'2024년도'!H4)-1</f>
        <v>-1</v>
      </c>
      <c r="I5" s="35">
        <f>(I4/'2024년도'!I4)-1</f>
        <v>-1</v>
      </c>
      <c r="J5" s="35">
        <f>(J4/'2024년도'!J4)-1</f>
        <v>-1</v>
      </c>
      <c r="K5" s="35">
        <f>(K4/'2024년도'!K4)-1</f>
        <v>-1</v>
      </c>
      <c r="L5" s="35">
        <f>(L4/'2024년도'!L4)-1</f>
        <v>-1</v>
      </c>
      <c r="M5" s="35">
        <f>(M4/'2024년도'!M4)-1</f>
        <v>-1</v>
      </c>
      <c r="N5" s="35">
        <f>(N4/'2024년도'!N4)-1</f>
        <v>-1</v>
      </c>
      <c r="O5" s="34">
        <f>(O4/T5)-1</f>
        <v>1.0763010823862142</v>
      </c>
      <c r="P5" s="96" t="s">
        <v>15</v>
      </c>
      <c r="Q5" s="67"/>
      <c r="R5" s="10"/>
      <c r="T5" s="16">
        <f>SUM('2024년도'!C4:D4)</f>
        <v>132947</v>
      </c>
    </row>
    <row r="6" spans="1:20" s="9" customFormat="1" ht="22.5" customHeight="1" x14ac:dyDescent="0.3">
      <c r="A6" s="97" t="s">
        <v>20</v>
      </c>
      <c r="B6" s="98" t="s">
        <v>2</v>
      </c>
      <c r="C6" s="30">
        <v>40334</v>
      </c>
      <c r="D6" s="30">
        <v>41702</v>
      </c>
      <c r="E6" s="32">
        <v>6009</v>
      </c>
      <c r="F6" s="55">
        <v>4128</v>
      </c>
      <c r="G6" s="73"/>
      <c r="H6" s="30"/>
      <c r="I6" s="30"/>
      <c r="J6" s="30"/>
      <c r="K6" s="30"/>
      <c r="L6" s="30"/>
      <c r="M6" s="30"/>
      <c r="N6" s="30"/>
      <c r="O6" s="60">
        <f>SUM(C6:N6)</f>
        <v>92173</v>
      </c>
      <c r="P6" s="99" t="s">
        <v>15</v>
      </c>
      <c r="Q6" s="67"/>
      <c r="R6" s="10">
        <v>28738060</v>
      </c>
    </row>
    <row r="7" spans="1:20" s="9" customFormat="1" ht="22.5" customHeight="1" x14ac:dyDescent="0.3">
      <c r="A7" s="97"/>
      <c r="B7" s="98" t="s">
        <v>1</v>
      </c>
      <c r="C7" s="61">
        <f>(C6/'2024년도'!C6)-1</f>
        <v>0.16673416256870111</v>
      </c>
      <c r="D7" s="61">
        <f>(D6/'2024년도'!D6)-1</f>
        <v>0.77886789233459885</v>
      </c>
      <c r="E7" s="68">
        <f>(E6/'[21]2024년도'!E6)-1</f>
        <v>0.38775981524249414</v>
      </c>
      <c r="F7" s="56">
        <f>(F6/'[22]2024년도'!F6)-1</f>
        <v>-0.37681159420289856</v>
      </c>
      <c r="G7" s="19">
        <f>(G6/'2024년도'!G6)-1</f>
        <v>-1</v>
      </c>
      <c r="H7" s="61">
        <f>(H6/'2024년도'!H6)-1</f>
        <v>-1</v>
      </c>
      <c r="I7" s="61">
        <f>(I6/'2024년도'!I6)-1</f>
        <v>-1</v>
      </c>
      <c r="J7" s="61">
        <f>(J6/'2024년도'!J6)-1</f>
        <v>-1</v>
      </c>
      <c r="K7" s="61">
        <f>(K6/'2024년도'!K6)-1</f>
        <v>-1</v>
      </c>
      <c r="L7" s="61">
        <f>(L6/'2024년도'!L6)-1</f>
        <v>-1</v>
      </c>
      <c r="M7" s="61">
        <f>(M6/'2024년도'!M6)-1</f>
        <v>-1</v>
      </c>
      <c r="N7" s="61">
        <f>(N6/'2024년도'!N6)-1</f>
        <v>-1</v>
      </c>
      <c r="O7" s="62">
        <f>(O6/T7)-1</f>
        <v>0.58883353731060284</v>
      </c>
      <c r="P7" s="99" t="s">
        <v>15</v>
      </c>
      <c r="Q7" s="67"/>
      <c r="R7" s="10"/>
      <c r="T7" s="16">
        <f>SUM('2024년도'!C6:D6)</f>
        <v>58013</v>
      </c>
    </row>
    <row r="8" spans="1:20" s="9" customFormat="1" ht="22.5" customHeight="1" x14ac:dyDescent="0.3">
      <c r="A8" s="100" t="s">
        <v>19</v>
      </c>
      <c r="B8" s="101" t="s">
        <v>16</v>
      </c>
      <c r="C8" s="13">
        <v>215.39420000000001</v>
      </c>
      <c r="D8" s="13">
        <v>222.3424</v>
      </c>
      <c r="E8" s="69">
        <v>272.96499999999997</v>
      </c>
      <c r="F8" s="57">
        <v>224.32759999999999</v>
      </c>
      <c r="G8" s="14"/>
      <c r="H8" s="13"/>
      <c r="I8" s="13"/>
      <c r="J8" s="13"/>
      <c r="K8" s="13"/>
      <c r="L8" s="13"/>
      <c r="M8" s="13"/>
      <c r="N8" s="13"/>
      <c r="O8" s="63">
        <f>SUM(C8:N8)</f>
        <v>935.02919999999995</v>
      </c>
      <c r="P8" s="96" t="s">
        <v>15</v>
      </c>
      <c r="Q8" s="67"/>
      <c r="R8" s="10">
        <v>2869468</v>
      </c>
    </row>
    <row r="9" spans="1:20" s="9" customFormat="1" ht="22.5" customHeight="1" x14ac:dyDescent="0.3">
      <c r="A9" s="100"/>
      <c r="B9" s="95" t="s">
        <v>1</v>
      </c>
      <c r="C9" s="64" t="e">
        <f>(C8/'2024년도'!C8)-1</f>
        <v>#DIV/0!</v>
      </c>
      <c r="D9" s="64" t="e">
        <f>(D8/'2024년도'!D8)-1</f>
        <v>#DIV/0!</v>
      </c>
      <c r="E9" s="70" t="e">
        <f>(E8/'[21]2024년도'!E8)-1</f>
        <v>#DIV/0!</v>
      </c>
      <c r="F9" s="77" t="e">
        <f>(F8/'[22]2024년도'!F8)-1</f>
        <v>#DIV/0!</v>
      </c>
      <c r="G9" s="74">
        <f>(G8/'2024년도'!G8)-1</f>
        <v>-1</v>
      </c>
      <c r="H9" s="64">
        <f>(H8/'2024년도'!H8)-1</f>
        <v>-1</v>
      </c>
      <c r="I9" s="64">
        <f>(I8/'2024년도'!I8)-1</f>
        <v>-1</v>
      </c>
      <c r="J9" s="64">
        <f>(J8/'2024년도'!J8)-1</f>
        <v>-1</v>
      </c>
      <c r="K9" s="64">
        <f>(K8/'2024년도'!K8)-1</f>
        <v>-1</v>
      </c>
      <c r="L9" s="64">
        <f>(L8/'2024년도'!L8)-1</f>
        <v>-1</v>
      </c>
      <c r="M9" s="64">
        <f>(M8/'2024년도'!M8)-1</f>
        <v>-1</v>
      </c>
      <c r="N9" s="64">
        <f>(N8/'2024년도'!N8)-1</f>
        <v>-1</v>
      </c>
      <c r="O9" s="65" t="e">
        <f>(O8/T9)-1</f>
        <v>#DIV/0!</v>
      </c>
      <c r="P9" s="96" t="s">
        <v>15</v>
      </c>
      <c r="Q9" s="67"/>
      <c r="R9" s="10"/>
      <c r="T9" s="16">
        <f>SUM('2024년도'!C8:D8)</f>
        <v>0</v>
      </c>
    </row>
    <row r="10" spans="1:20" s="9" customFormat="1" ht="22.5" customHeight="1" x14ac:dyDescent="0.3">
      <c r="A10" s="97" t="s">
        <v>18</v>
      </c>
      <c r="B10" s="98" t="s">
        <v>16</v>
      </c>
      <c r="C10" s="66">
        <v>978.70360000000005</v>
      </c>
      <c r="D10" s="66">
        <v>1203.0311999999999</v>
      </c>
      <c r="E10" s="71">
        <v>1278.4688000000001</v>
      </c>
      <c r="F10" s="78">
        <v>1025.3558</v>
      </c>
      <c r="G10" s="75"/>
      <c r="H10" s="66"/>
      <c r="I10" s="66"/>
      <c r="J10" s="66"/>
      <c r="K10" s="66"/>
      <c r="L10" s="66"/>
      <c r="M10" s="66"/>
      <c r="N10" s="66"/>
      <c r="O10" s="60">
        <f>SUM(C10:N10)</f>
        <v>4485.5594000000001</v>
      </c>
      <c r="P10" s="99" t="s">
        <v>15</v>
      </c>
      <c r="Q10" s="67"/>
      <c r="R10" s="10">
        <v>7204940</v>
      </c>
    </row>
    <row r="11" spans="1:20" s="9" customFormat="1" ht="22.5" customHeight="1" x14ac:dyDescent="0.3">
      <c r="A11" s="97"/>
      <c r="B11" s="98" t="s">
        <v>1</v>
      </c>
      <c r="C11" s="61">
        <f>(C10/'2024년도'!C10)-1</f>
        <v>-0.19261668118581876</v>
      </c>
      <c r="D11" s="61">
        <f>(D10/'2024년도'!D10)-1</f>
        <v>6.5827634891474363E-2</v>
      </c>
      <c r="E11" s="68">
        <f>(E10/'[21]2024년도'!E10)-1</f>
        <v>0.10351947144399976</v>
      </c>
      <c r="F11" s="56">
        <f>(F10/'[22]2024년도'!F10)-1</f>
        <v>5.8093043038802694E-3</v>
      </c>
      <c r="G11" s="19">
        <f>(G10/'2024년도'!G10)-1</f>
        <v>-1</v>
      </c>
      <c r="H11" s="61">
        <f>(H10/'2024년도'!H10)-1</f>
        <v>-1</v>
      </c>
      <c r="I11" s="61">
        <f>(I10/'2024년도'!I10)-1</f>
        <v>-1</v>
      </c>
      <c r="J11" s="61">
        <f>(J10/'2024년도'!J10)-1</f>
        <v>-1</v>
      </c>
      <c r="K11" s="61">
        <f>(K10/'2024년도'!K10)-1</f>
        <v>-1</v>
      </c>
      <c r="L11" s="61">
        <f>(L10/'2024년도'!L10)-1</f>
        <v>-1</v>
      </c>
      <c r="M11" s="61">
        <f>(M10/'2024년도'!M10)-1</f>
        <v>-1</v>
      </c>
      <c r="N11" s="61">
        <f>(N10/'2024년도'!N10)-1</f>
        <v>-1</v>
      </c>
      <c r="O11" s="62">
        <f>(O10/T11)-1</f>
        <v>0.91615105777143535</v>
      </c>
      <c r="P11" s="99" t="s">
        <v>15</v>
      </c>
      <c r="Q11" s="67"/>
      <c r="R11" s="10"/>
      <c r="T11" s="16">
        <f>SUM('2024년도'!C10:D10)</f>
        <v>2340.9215999999997</v>
      </c>
    </row>
    <row r="12" spans="1:20" s="9" customFormat="1" ht="22.5" customHeight="1" x14ac:dyDescent="0.3">
      <c r="A12" s="100" t="s">
        <v>17</v>
      </c>
      <c r="B12" s="101" t="s">
        <v>16</v>
      </c>
      <c r="C12" s="13">
        <v>471</v>
      </c>
      <c r="D12" s="13">
        <v>383</v>
      </c>
      <c r="E12" s="69">
        <v>455</v>
      </c>
      <c r="F12" s="57">
        <v>573</v>
      </c>
      <c r="G12" s="14"/>
      <c r="H12" s="13"/>
      <c r="I12" s="13"/>
      <c r="J12" s="13"/>
      <c r="K12" s="13"/>
      <c r="L12" s="13"/>
      <c r="M12" s="13"/>
      <c r="N12" s="13"/>
      <c r="O12" s="63">
        <f>SUM(C12:N12)</f>
        <v>1882</v>
      </c>
      <c r="P12" s="96" t="s">
        <v>15</v>
      </c>
      <c r="Q12" s="67"/>
      <c r="R12" s="10">
        <v>18668110</v>
      </c>
    </row>
    <row r="13" spans="1:20" ht="22.5" customHeight="1" thickBot="1" x14ac:dyDescent="0.35">
      <c r="A13" s="100"/>
      <c r="B13" s="95" t="s">
        <v>1</v>
      </c>
      <c r="C13" s="64">
        <f>(C12/'2024년도'!C12)-1</f>
        <v>0.27989130434782616</v>
      </c>
      <c r="D13" s="64">
        <f>(D12/'2024년도'!D12)-1</f>
        <v>2.6809651474530849E-2</v>
      </c>
      <c r="E13" s="70">
        <f>(E12/'[21]2024년도'!E12)-1</f>
        <v>0.43533123028391163</v>
      </c>
      <c r="F13" s="58">
        <f>(F12/'[22]2024년도'!F12)-1</f>
        <v>0.26769911504424782</v>
      </c>
      <c r="G13" s="74">
        <f>(G12/'2024년도'!G12)-1</f>
        <v>-1</v>
      </c>
      <c r="H13" s="64">
        <f>(H12/'2024년도'!H12)-1</f>
        <v>-1</v>
      </c>
      <c r="I13" s="64">
        <f>(I12/'2024년도'!I12)-1</f>
        <v>-1</v>
      </c>
      <c r="J13" s="64">
        <f>(J12/'2024년도'!J12)-1</f>
        <v>-1</v>
      </c>
      <c r="K13" s="64">
        <f>(K12/'2024년도'!K12)-1</f>
        <v>-1</v>
      </c>
      <c r="L13" s="64">
        <f>(L12/'2024년도'!L12)-1</f>
        <v>-1</v>
      </c>
      <c r="M13" s="64">
        <f>(M12/'2024년도'!M12)-1</f>
        <v>-1</v>
      </c>
      <c r="N13" s="64">
        <f>(N12/'2024년도'!N12)-1</f>
        <v>-1</v>
      </c>
      <c r="O13" s="65">
        <f>(O12/T13)-1</f>
        <v>1.5398110661268558</v>
      </c>
      <c r="P13" s="96" t="s">
        <v>15</v>
      </c>
      <c r="Q13" s="67"/>
      <c r="R13" s="3"/>
      <c r="T13" s="2">
        <f>SUM('2024년도'!C12:D12)</f>
        <v>741</v>
      </c>
    </row>
    <row r="14" spans="1:20" ht="17.25" thickTop="1" x14ac:dyDescent="0.3"/>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50"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2024년도</vt:lpstr>
      <vt:lpstr>2025년도</vt:lpstr>
      <vt:lpstr>'2024년도'!Print_Area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nipa</cp:lastModifiedBy>
  <cp:lastPrinted>2025-05-28T00:38:11Z</cp:lastPrinted>
  <dcterms:created xsi:type="dcterms:W3CDTF">2025-03-24T07:17:03Z</dcterms:created>
  <dcterms:modified xsi:type="dcterms:W3CDTF">2025-05-28T00:41:49Z</dcterms:modified>
</cp:coreProperties>
</file>