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2025 안전총무\2505 에너지관리\청사 에너지 관리\"/>
    </mc:Choice>
  </mc:AlternateContent>
  <xr:revisionPtr revIDLastSave="0" documentId="13_ncr:1_{3AA5B5B1-0726-4A35-B27D-997FE7F8DE43}" xr6:coauthVersionLast="47" xr6:coauthVersionMax="47" xr10:uidLastSave="{00000000-0000-0000-0000-000000000000}"/>
  <bookViews>
    <workbookView xWindow="-15" yWindow="2400" windowWidth="28455" windowHeight="12480" activeTab="1" xr2:uid="{00000000-000D-0000-FFFF-FFFF00000000}"/>
  </bookViews>
  <sheets>
    <sheet name="2024년도" sheetId="1" r:id="rId1"/>
    <sheet name="2025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'2024년도'!$A$1:$P$13</definedName>
    <definedName name="_xlnm.Print_Area" localSheetId="1">'2025년도'!$A$1:$P$13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3" i="2" l="1"/>
  <c r="T11" i="2"/>
  <c r="T9" i="2"/>
  <c r="T7" i="2"/>
  <c r="T5" i="2"/>
  <c r="F13" i="2"/>
  <c r="F11" i="2"/>
  <c r="F9" i="2"/>
  <c r="F7" i="2"/>
  <c r="F5" i="2"/>
  <c r="O4" i="2" l="1"/>
  <c r="C5" i="2"/>
  <c r="D5" i="2"/>
  <c r="E5" i="2"/>
  <c r="G5" i="2"/>
  <c r="H5" i="2"/>
  <c r="I5" i="2"/>
  <c r="J5" i="2"/>
  <c r="K5" i="2"/>
  <c r="L5" i="2"/>
  <c r="M5" i="2"/>
  <c r="N5" i="2"/>
  <c r="O6" i="2"/>
  <c r="C7" i="2"/>
  <c r="D7" i="2"/>
  <c r="E7" i="2"/>
  <c r="G7" i="2"/>
  <c r="H7" i="2"/>
  <c r="I7" i="2"/>
  <c r="J7" i="2"/>
  <c r="K7" i="2"/>
  <c r="L7" i="2"/>
  <c r="M7" i="2"/>
  <c r="N7" i="2"/>
  <c r="O8" i="2"/>
  <c r="C9" i="2"/>
  <c r="D9" i="2"/>
  <c r="E9" i="2"/>
  <c r="G9" i="2"/>
  <c r="H9" i="2"/>
  <c r="I9" i="2"/>
  <c r="J9" i="2"/>
  <c r="K9" i="2"/>
  <c r="L9" i="2"/>
  <c r="M9" i="2"/>
  <c r="N9" i="2"/>
  <c r="O10" i="2"/>
  <c r="C11" i="2"/>
  <c r="D11" i="2"/>
  <c r="E11" i="2"/>
  <c r="G11" i="2"/>
  <c r="H11" i="2"/>
  <c r="I11" i="2"/>
  <c r="J11" i="2"/>
  <c r="K11" i="2"/>
  <c r="L11" i="2"/>
  <c r="M11" i="2"/>
  <c r="N11" i="2"/>
  <c r="O12" i="2"/>
  <c r="C13" i="2"/>
  <c r="D13" i="2"/>
  <c r="E13" i="2"/>
  <c r="G13" i="2"/>
  <c r="H13" i="2"/>
  <c r="I13" i="2"/>
  <c r="J13" i="2"/>
  <c r="K13" i="2"/>
  <c r="L13" i="2"/>
  <c r="M13" i="2"/>
  <c r="N13" i="2"/>
  <c r="O5" i="2" l="1"/>
  <c r="O7" i="2"/>
  <c r="O9" i="2"/>
  <c r="O11" i="2"/>
  <c r="O13" i="2"/>
  <c r="O4" i="1"/>
  <c r="C5" i="1"/>
  <c r="D5" i="1"/>
  <c r="E5" i="1"/>
  <c r="F5" i="1"/>
  <c r="G5" i="1"/>
  <c r="H5" i="1"/>
  <c r="I5" i="1"/>
  <c r="J5" i="1"/>
  <c r="K5" i="1"/>
  <c r="L5" i="1"/>
  <c r="M5" i="1"/>
  <c r="N5" i="1"/>
  <c r="S5" i="1"/>
  <c r="O6" i="1"/>
  <c r="C7" i="1"/>
  <c r="D7" i="1"/>
  <c r="E7" i="1"/>
  <c r="F7" i="1"/>
  <c r="G7" i="1"/>
  <c r="H7" i="1"/>
  <c r="I7" i="1"/>
  <c r="J7" i="1"/>
  <c r="K7" i="1"/>
  <c r="L7" i="1"/>
  <c r="M7" i="1"/>
  <c r="N7" i="1"/>
  <c r="S7" i="1"/>
  <c r="O8" i="1"/>
  <c r="C9" i="1"/>
  <c r="D9" i="1"/>
  <c r="E9" i="1"/>
  <c r="F9" i="1"/>
  <c r="G9" i="1"/>
  <c r="H9" i="1"/>
  <c r="I9" i="1"/>
  <c r="J9" i="1"/>
  <c r="K9" i="1"/>
  <c r="L9" i="1"/>
  <c r="M9" i="1"/>
  <c r="N9" i="1"/>
  <c r="S9" i="1"/>
  <c r="O9" i="1" s="1"/>
  <c r="O10" i="1"/>
  <c r="C11" i="1"/>
  <c r="D11" i="1"/>
  <c r="E11" i="1"/>
  <c r="F11" i="1"/>
  <c r="G11" i="1"/>
  <c r="H11" i="1"/>
  <c r="I11" i="1"/>
  <c r="J11" i="1"/>
  <c r="K11" i="1"/>
  <c r="L11" i="1"/>
  <c r="M11" i="1"/>
  <c r="N11" i="1"/>
  <c r="S11" i="1"/>
  <c r="O11" i="1" s="1"/>
  <c r="O12" i="1"/>
  <c r="C13" i="1"/>
  <c r="D13" i="1"/>
  <c r="E13" i="1"/>
  <c r="F13" i="1"/>
  <c r="G13" i="1"/>
  <c r="H13" i="1"/>
  <c r="I13" i="1"/>
  <c r="J13" i="1"/>
  <c r="K13" i="1"/>
  <c r="L13" i="1"/>
  <c r="M13" i="1"/>
  <c r="N13" i="1"/>
  <c r="S13" i="1"/>
  <c r="O13" i="1" s="1"/>
  <c r="O5" i="1" l="1"/>
  <c r="O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<sst xmlns="http://schemas.openxmlformats.org/spreadsheetml/2006/main" count="64" uniqueCount="26">
  <si>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</si>
  <si>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</si>
  <si>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</si>
  <si>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</si>
  <si>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</si>
  <si>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</si>
  <si>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</si>
  <si>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</si>
  <si>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</si>
  <si>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</si>
  <si>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</si>
  <si>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</si>
  <si>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</si>
  <si>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</si>
  <si>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</si>
  <si>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</si>
  <si>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</si>
  <si>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</si>
  <si>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</si>
  <si>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</si>
  <si>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</si>
  <si>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</si>
  <si>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</si>
  <si>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2024년도 청사 에너지 사용 현황</t>
  </si>
  <si>
    <t>2025년도 청사 에너지 사용 현황</t>
    <phoneticPr fontId="14" type="noConversion"/>
  </si>
  <si>
    <t>비  고</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</si>
</sst>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6"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31">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thin">
        <color auto="1"/>
      </left>
      <right style="thick">
        <color rgb="FFFF0000"/>
      </right>
      <top style="thin">
        <color auto="1"/>
      </top>
      <bottom style="thin">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18">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8" fillId="2" borderId="22"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3" borderId="10" xfId="2" applyNumberFormat="1" applyFont="1" applyFill="1" applyBorder="1">
      <alignment vertical="center"/>
    </xf>
    <xf numFmtId="41" fontId="3" fillId="0" borderId="3" xfId="3" applyNumberFormat="1" applyFont="1" applyFill="1" applyBorder="1">
      <alignment vertical="center"/>
    </xf>
    <xf numFmtId="41" fontId="3" fillId="4" borderId="3" xfId="1" applyNumberFormat="1" applyFont="1" applyFill="1" applyBorder="1">
      <alignment vertical="center"/>
    </xf>
    <xf numFmtId="10" fontId="4" fillId="4" borderId="3" xfId="2" applyNumberFormat="1" applyFont="1" applyFill="1" applyBorder="1">
      <alignment vertical="center"/>
    </xf>
    <xf numFmtId="10" fontId="3" fillId="4" borderId="3" xfId="2" applyNumberFormat="1" applyFont="1" applyFill="1" applyBorder="1">
      <alignment vertical="center"/>
    </xf>
    <xf numFmtId="41" fontId="3" fillId="0" borderId="3" xfId="1" applyNumberFormat="1" applyFont="1" applyBorder="1">
      <alignment vertical="center"/>
    </xf>
    <xf numFmtId="10" fontId="4" fillId="0" borderId="3" xfId="2" applyNumberFormat="1" applyFont="1" applyBorder="1">
      <alignment vertical="center"/>
    </xf>
    <xf numFmtId="10" fontId="3" fillId="0" borderId="3" xfId="2" applyNumberFormat="1" applyFont="1" applyBorder="1">
      <alignment vertical="center"/>
    </xf>
    <xf numFmtId="176" fontId="4" fillId="4" borderId="3" xfId="1" applyNumberFormat="1" applyFont="1" applyFill="1" applyBorder="1">
      <alignment vertical="center"/>
    </xf>
    <xf numFmtId="41" fontId="8" fillId="0" borderId="0" xfId="3" applyNumberFormat="1" applyFont="1" applyFill="1" applyBorder="1">
      <alignment vertical="center"/>
    </xf>
    <xf numFmtId="10" fontId="4" fillId="4" borderId="2" xfId="2" applyNumberFormat="1" applyFont="1" applyFill="1" applyBorder="1">
      <alignment vertical="center"/>
    </xf>
    <xf numFmtId="176" fontId="4" fillId="0" borderId="2" xfId="1" applyNumberFormat="1" applyFont="1" applyBorder="1">
      <alignment vertical="center"/>
    </xf>
    <xf numFmtId="10" fontId="4" fillId="0" borderId="2" xfId="2" applyNumberFormat="1" applyFont="1" applyBorder="1">
      <alignment vertical="center"/>
    </xf>
    <xf numFmtId="176" fontId="4" fillId="4" borderId="2" xfId="1" applyNumberFormat="1" applyFont="1" applyFill="1" applyBorder="1">
      <alignment vertical="center"/>
    </xf>
    <xf numFmtId="176" fontId="4" fillId="3" borderId="10" xfId="3" applyNumberFormat="1" applyFont="1" applyFill="1" applyBorder="1">
      <alignment vertical="center"/>
    </xf>
    <xf numFmtId="176" fontId="4" fillId="4" borderId="10" xfId="3" applyNumberFormat="1" applyFont="1" applyFill="1" applyBorder="1">
      <alignment vertical="center"/>
    </xf>
    <xf numFmtId="10" fontId="4" fillId="0" borderId="10" xfId="2" applyNumberFormat="1" applyFont="1" applyBorder="1">
      <alignment vertical="center"/>
    </xf>
    <xf numFmtId="176" fontId="4" fillId="4" borderId="10" xfId="1" applyNumberFormat="1" applyFont="1" applyFill="1" applyBorder="1">
      <alignment vertical="center"/>
    </xf>
    <xf numFmtId="176" fontId="3" fillId="5" borderId="3" xfId="3" applyNumberFormat="1" applyFont="1" applyFill="1" applyBorder="1" applyAlignment="1">
      <alignment horizontal="center" vertical="center"/>
    </xf>
    <xf numFmtId="0" fontId="8" fillId="2" borderId="3" xfId="3" applyNumberFormat="1" applyFont="1" applyFill="1" applyBorder="1" applyAlignment="1">
      <alignment horizontal="center" vertical="center"/>
    </xf>
    <xf numFmtId="41" fontId="8" fillId="0" borderId="3" xfId="3" applyNumberFormat="1" applyFont="1" applyFill="1" applyBorder="1" applyAlignment="1">
      <alignment horizontal="center" vertical="center"/>
    </xf>
    <xf numFmtId="41" fontId="8" fillId="4" borderId="3" xfId="3" applyNumberFormat="1" applyFont="1" applyFill="1" applyBorder="1" applyAlignment="1">
      <alignment horizontal="center" vertical="center"/>
    </xf>
    <xf numFmtId="176" fontId="3" fillId="5" borderId="2" xfId="3" applyNumberFormat="1" applyFont="1" applyFill="1" applyBorder="1" applyAlignment="1">
      <alignment horizontal="center" vertical="center"/>
    </xf>
    <xf numFmtId="176" fontId="3" fillId="5" borderId="10" xfId="3" applyNumberFormat="1" applyFont="1" applyFill="1" applyBorder="1" applyAlignment="1">
      <alignment horizontal="center" vertical="center"/>
    </xf>
    <xf numFmtId="0" fontId="3" fillId="0" borderId="3" xfId="3" applyNumberFormat="1" applyFont="1" applyBorder="1" applyAlignment="1">
      <alignment horizontal="center" vertical="center"/>
    </xf>
    <xf numFmtId="0" fontId="3" fillId="4" borderId="3" xfId="3" applyNumberFormat="1" applyFont="1" applyFill="1" applyBorder="1" applyAlignment="1">
      <alignment horizontal="center" vertical="center"/>
    </xf>
    <xf numFmtId="0" fontId="3" fillId="5" borderId="3" xfId="3" applyNumberFormat="1" applyFont="1" applyFill="1" applyBorder="1" applyAlignment="1">
      <alignment horizontal="center" vertical="center"/>
    </xf>
    <xf numFmtId="0" fontId="3" fillId="0" borderId="3" xfId="3" applyNumberFormat="1" applyFont="1" applyFill="1" applyBorder="1" applyAlignment="1">
      <alignment horizontal="center"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0" fontId="4" fillId="3" borderId="30" xfId="2" applyNumberFormat="1" applyFont="1" applyFill="1" applyBorder="1">
      <alignment vertical="center"/>
    </xf>
    <xf numFmtId="176" fontId="4" fillId="4" borderId="30" xfId="3" applyNumberFormat="1" applyFont="1" applyFill="1" applyBorder="1">
      <alignment vertical="center"/>
    </xf>
    <xf numFmtId="10" fontId="4" fillId="4" borderId="30" xfId="2" applyNumberFormat="1" applyFont="1" applyFill="1" applyBorder="1">
      <alignment vertical="center"/>
    </xf>
    <xf numFmtId="176" fontId="4" fillId="0" borderId="30" xfId="1" applyNumberFormat="1" applyFont="1" applyBorder="1">
      <alignment vertical="center"/>
    </xf>
    <xf numFmtId="10" fontId="4" fillId="0" borderId="30" xfId="2" applyNumberFormat="1" applyFont="1" applyBorder="1">
      <alignment vertical="center"/>
    </xf>
    <xf numFmtId="176" fontId="3" fillId="5" borderId="30" xfId="3" applyNumberFormat="1" applyFont="1" applyFill="1" applyBorder="1" applyAlignment="1">
      <alignment horizontal="center"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7" fontId="0" fillId="0" borderId="0" xfId="0" applyNumberFormat="1">
      <alignment vertical="center"/>
    </xf>
    <xf numFmtId="176" fontId="4" fillId="4" borderId="20" xfId="1" applyNumberFormat="1" applyFont="1" applyFill="1" applyBorder="1">
      <alignment vertical="center"/>
    </xf>
    <xf numFmtId="176" fontId="4" fillId="3" borderId="30" xfId="3" applyNumberFormat="1" applyFont="1" applyFill="1" applyBorder="1">
      <alignment vertical="center"/>
    </xf>
    <xf numFmtId="176" fontId="4" fillId="4" borderId="30" xfId="1" applyNumberFormat="1" applyFont="1" applyFill="1" applyBorder="1">
      <alignment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 xfId="3" applyNumberFormat="1" applyFont="1" applyBorder="1" applyAlignment="1">
      <alignment horizontal="center" vertical="center"/>
    </xf>
    <xf numFmtId="0" fontId="3" fillId="4" borderId="3" xfId="3" applyNumberFormat="1" applyFont="1" applyFill="1" applyBorder="1" applyAlignment="1">
      <alignment horizontal="center" vertical="center"/>
    </xf>
    <xf numFmtId="0" fontId="3" fillId="5" borderId="3" xfId="3" applyNumberFormat="1" applyFont="1" applyFill="1" applyBorder="1" applyAlignment="1">
      <alignment horizontal="center" vertical="center"/>
    </xf>
    <xf numFmtId="0" fontId="3" fillId="0" borderId="3" xfId="3" applyNumberFormat="1" applyFont="1" applyFill="1" applyBorder="1" applyAlignment="1">
      <alignment horizontal="center"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styles" Target="styles.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nipa\AppData\Local\Temp\MicrosoftEdgeDownloads\1df89bd4-1531-4623-9e13-1d96572e3df1\2025&#45380;&#46020;%20&#52397;&#49324;%20&#50640;&#45320;&#51648;%20&#49324;&#50857;%20&#54788;&#54889;(&#44288;&#47532;&#49324;&#47924;&#49548;).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nipa\AppData\Local\Temp\MicrosoftEdgeDownloads\3f0ec214-ca61-48f2-b250-b110eb5e88a8\2025&#45380;&#46020;%20&#52397;&#49324;%20&#50640;&#45320;&#51648;%20&#49324;&#50857;%20&#54788;&#54889;(&#44288;&#47532;&#49324;&#47924;&#495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cell r="D4">
            <v>62115</v>
          </cell>
          <cell r="E4">
            <v>59774</v>
          </cell>
          <cell r="F4">
            <v>57842</v>
          </cell>
          <cell r="G4">
            <v>62234</v>
          </cell>
          <cell r="H4">
            <v>64332</v>
          </cell>
          <cell r="I4">
            <v>62396</v>
          </cell>
          <cell r="J4">
            <v>65221</v>
          </cell>
          <cell r="K4">
            <v>56484</v>
          </cell>
          <cell r="L4">
            <v>59112</v>
          </cell>
          <cell r="M4">
            <v>59384</v>
          </cell>
          <cell r="N4">
            <v>64841</v>
          </cell>
        </row>
        <row r="6">
          <cell r="C6">
            <v>40997</v>
          </cell>
          <cell r="D6">
            <v>21898</v>
          </cell>
          <cell r="E6">
            <v>2117</v>
          </cell>
          <cell r="F6">
            <v>9480</v>
          </cell>
          <cell r="G6">
            <v>6662</v>
          </cell>
          <cell r="H6">
            <v>33447</v>
          </cell>
          <cell r="I6">
            <v>23895</v>
          </cell>
          <cell r="J6">
            <v>41385</v>
          </cell>
          <cell r="K6">
            <v>19838</v>
          </cell>
          <cell r="L6">
            <v>725</v>
          </cell>
          <cell r="M6">
            <v>7363</v>
          </cell>
          <cell r="N6">
            <v>36370</v>
          </cell>
        </row>
        <row r="8">
          <cell r="C8">
            <v>12.927199999999999</v>
          </cell>
          <cell r="D8">
            <v>0</v>
          </cell>
          <cell r="E8">
            <v>0</v>
          </cell>
          <cell r="F8">
            <v>0</v>
          </cell>
          <cell r="G8">
            <v>0</v>
          </cell>
          <cell r="H8">
            <v>0</v>
          </cell>
          <cell r="I8">
            <v>0</v>
          </cell>
          <cell r="J8">
            <v>0</v>
          </cell>
          <cell r="K8">
            <v>0</v>
          </cell>
          <cell r="L8">
            <v>0</v>
          </cell>
          <cell r="M8">
            <v>0</v>
          </cell>
          <cell r="N8">
            <v>0</v>
          </cell>
        </row>
        <row r="10">
          <cell r="C10">
            <v>1219.1343999999999</v>
          </cell>
          <cell r="D10">
            <v>1162.4536000000001</v>
          </cell>
          <cell r="E10">
            <v>1150.5208</v>
          </cell>
          <cell r="F10">
            <v>1094.8344</v>
          </cell>
          <cell r="G10">
            <v>1007.3271999999999</v>
          </cell>
          <cell r="H10">
            <v>868.40639999999996</v>
          </cell>
          <cell r="I10">
            <v>837.60479999999995</v>
          </cell>
          <cell r="J10">
            <v>683.59680000000003</v>
          </cell>
          <cell r="K10">
            <v>719.3664</v>
          </cell>
          <cell r="L10">
            <v>946.9008</v>
          </cell>
          <cell r="M10">
            <v>964.78560000000004</v>
          </cell>
          <cell r="N10">
            <v>1056.1967999999999</v>
          </cell>
        </row>
        <row r="12">
          <cell r="C12">
            <v>347</v>
          </cell>
          <cell r="D12">
            <v>397</v>
          </cell>
          <cell r="E12">
            <v>361</v>
          </cell>
          <cell r="F12">
            <v>470</v>
          </cell>
          <cell r="G12">
            <v>336</v>
          </cell>
          <cell r="H12">
            <v>423</v>
          </cell>
          <cell r="I12">
            <v>365</v>
          </cell>
          <cell r="J12">
            <v>365</v>
          </cell>
          <cell r="K12">
            <v>314</v>
          </cell>
          <cell r="L12">
            <v>366</v>
          </cell>
          <cell r="M12">
            <v>372</v>
          </cell>
          <cell r="N12">
            <v>307</v>
          </cell>
        </row>
      </sheetData>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E4">
            <v>60356</v>
          </cell>
        </row>
        <row r="6">
          <cell r="E6">
            <v>4330</v>
          </cell>
        </row>
        <row r="8">
          <cell r="E8">
            <v>0</v>
          </cell>
        </row>
        <row r="10">
          <cell r="E10">
            <v>1158.5376000000001</v>
          </cell>
        </row>
        <row r="12">
          <cell r="E12">
            <v>317</v>
          </cell>
        </row>
      </sheetData>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F4">
            <v>52209</v>
          </cell>
        </row>
        <row r="6">
          <cell r="F6">
            <v>6624</v>
          </cell>
        </row>
        <row r="8">
          <cell r="F8">
            <v>0</v>
          </cell>
        </row>
        <row r="10">
          <cell r="F10">
            <v>1019.4336</v>
          </cell>
        </row>
        <row r="12">
          <cell r="F12">
            <v>452</v>
          </cell>
        </row>
      </sheetData>
      <sheetData sheetId="6"/>
      <sheetData sheetId="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M5" sqref="M5"/>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103" t="s">
        <v>23</v>
      </c>
      <c r="B1" s="103"/>
      <c r="C1" s="103"/>
      <c r="D1" s="103"/>
      <c r="E1" s="103"/>
      <c r="F1" s="103"/>
      <c r="G1" s="103"/>
      <c r="H1" s="103"/>
      <c r="I1" s="103"/>
      <c r="J1" s="103"/>
      <c r="K1" s="103"/>
      <c r="L1" s="103"/>
      <c r="M1" s="103"/>
      <c r="N1" s="103"/>
      <c r="O1" s="103"/>
      <c r="P1" s="103"/>
    </row>
    <row r="2" spans="1:19" s="8" customFormat="1" ht="21" customHeight="1" thickBot="1" x14ac:dyDescent="0.35">
      <c r="A2" s="106" t="s">
        <v>22</v>
      </c>
      <c r="B2" s="106"/>
      <c r="C2" s="47"/>
      <c r="D2" s="47"/>
      <c r="E2" s="47"/>
      <c r="F2" s="47"/>
      <c r="G2" s="47"/>
      <c r="H2" s="47"/>
      <c r="I2" s="47"/>
      <c r="J2" s="47"/>
      <c r="K2" s="47"/>
      <c r="L2" s="47"/>
      <c r="M2" s="47"/>
      <c r="N2" s="47"/>
      <c r="O2" s="46"/>
      <c r="P2" s="46"/>
      <c r="Q2" s="46"/>
      <c r="R2" s="46"/>
    </row>
    <row r="3" spans="1:19" s="8" customFormat="1" ht="22.5" customHeight="1" thickBot="1" x14ac:dyDescent="0.35">
      <c r="A3" s="107" t="s">
        <v>21</v>
      </c>
      <c r="B3" s="108"/>
      <c r="C3" s="45" t="s">
        <v>14</v>
      </c>
      <c r="D3" s="44" t="s">
        <v>13</v>
      </c>
      <c r="E3" s="44" t="s">
        <v>12</v>
      </c>
      <c r="F3" s="44" t="s">
        <v>11</v>
      </c>
      <c r="G3" s="44" t="s">
        <v>10</v>
      </c>
      <c r="H3" s="44" t="s">
        <v>9</v>
      </c>
      <c r="I3" s="44" t="s">
        <v>8</v>
      </c>
      <c r="J3" s="44" t="s">
        <v>7</v>
      </c>
      <c r="K3" s="44" t="s">
        <v>6</v>
      </c>
      <c r="L3" s="44" t="s">
        <v>5</v>
      </c>
      <c r="M3" s="44" t="s">
        <v>4</v>
      </c>
      <c r="N3" s="43" t="s">
        <v>3</v>
      </c>
      <c r="O3" s="42" t="s">
        <v>0</v>
      </c>
      <c r="P3" s="41" t="s">
        <v>25</v>
      </c>
      <c r="Q3" s="40"/>
      <c r="R3" s="40"/>
    </row>
    <row r="4" spans="1:19" s="8" customFormat="1" ht="22.5" customHeight="1" x14ac:dyDescent="0.3">
      <c r="A4" s="109" t="s">
        <v>20</v>
      </c>
      <c r="B4" s="24" t="s">
        <v>2</v>
      </c>
      <c r="C4" s="39">
        <v>71139</v>
      </c>
      <c r="D4" s="37">
        <v>61808</v>
      </c>
      <c r="E4" s="38">
        <v>60356</v>
      </c>
      <c r="F4" s="37">
        <v>52209</v>
      </c>
      <c r="G4" s="37">
        <v>59073</v>
      </c>
      <c r="H4" s="38">
        <v>62087</v>
      </c>
      <c r="I4" s="37">
        <v>73377</v>
      </c>
      <c r="J4" s="37">
        <v>69725</v>
      </c>
      <c r="K4" s="37">
        <v>63792</v>
      </c>
      <c r="L4" s="37">
        <v>64430</v>
      </c>
      <c r="M4" s="37">
        <v>62109</v>
      </c>
      <c r="N4" s="36">
        <v>72764</v>
      </c>
      <c r="O4" s="35">
        <f>SUM(C4:N4)</f>
        <v>772869</v>
      </c>
      <c r="P4" s="34"/>
      <c r="Q4" s="3"/>
    </row>
    <row r="5" spans="1:19" s="8" customFormat="1" ht="22.5" customHeight="1" x14ac:dyDescent="0.3">
      <c r="A5" s="110"/>
      <c r="B5" s="18" t="s">
        <v>1</v>
      </c>
      <c r="C5" s="33">
        <f>(C4/'[20]2023년도'!C4)-1</f>
        <v>1.2035337800349932E-2</v>
      </c>
      <c r="D5" s="33">
        <f>(D4/'[20]2023년도'!D4)-1</f>
        <v>-4.9424454640586424E-3</v>
      </c>
      <c r="E5" s="33">
        <f>(E4/'[20]2023년도'!E4)-1</f>
        <v>9.7366748084450894E-3</v>
      </c>
      <c r="F5" s="33">
        <f>(F4/'[20]2023년도'!F4)-1</f>
        <v>-9.7385982504062829E-2</v>
      </c>
      <c r="G5" s="33">
        <f>(G4/'[20]2023년도'!G4)-1</f>
        <v>-5.0792171481826687E-2</v>
      </c>
      <c r="H5" s="33">
        <f>(H4/'[20]2023년도'!H4)-1</f>
        <v>-3.4897096312876963E-2</v>
      </c>
      <c r="I5" s="33">
        <f>(I4/'[20]2023년도'!I4)-1</f>
        <v>0.1759888454388101</v>
      </c>
      <c r="J5" s="33">
        <f>(J4/'[20]2023년도'!J4)-1</f>
        <v>6.9057512150994205E-2</v>
      </c>
      <c r="K5" s="33">
        <f>(K4/'[20]2023년도'!K4)-1</f>
        <v>0.12938177182919053</v>
      </c>
      <c r="L5" s="33">
        <f>(L4/'[20]2023년도'!L4)-1</f>
        <v>8.9964812559209628E-2</v>
      </c>
      <c r="M5" s="33">
        <f>(M4/'[20]2023년도'!M4)-1</f>
        <v>4.5887781220530721E-2</v>
      </c>
      <c r="N5" s="33">
        <f>(N4/'[20]2023년도'!N4)-1</f>
        <v>0.12219120618127421</v>
      </c>
      <c r="O5" s="32">
        <f>(O4/S5)-1</f>
        <v>-0.10287465394459627</v>
      </c>
      <c r="P5" s="9"/>
      <c r="Q5" s="3"/>
      <c r="S5" s="14">
        <f>SUM('[20]2019년도'!C4:N4)</f>
        <v>861495</v>
      </c>
    </row>
    <row r="6" spans="1:19" s="8" customFormat="1" ht="22.5" customHeight="1" x14ac:dyDescent="0.3">
      <c r="A6" s="111" t="s">
        <v>19</v>
      </c>
      <c r="B6" s="18" t="s">
        <v>2</v>
      </c>
      <c r="C6" s="31">
        <v>34570</v>
      </c>
      <c r="D6" s="30">
        <v>23443</v>
      </c>
      <c r="E6" s="30">
        <v>4330</v>
      </c>
      <c r="F6" s="30">
        <v>6624</v>
      </c>
      <c r="G6" s="30">
        <v>4661</v>
      </c>
      <c r="H6" s="30">
        <v>31282</v>
      </c>
      <c r="I6" s="30">
        <v>41846</v>
      </c>
      <c r="J6" s="30">
        <v>46594</v>
      </c>
      <c r="K6" s="30">
        <v>19075</v>
      </c>
      <c r="L6" s="30">
        <v>734</v>
      </c>
      <c r="M6" s="29">
        <v>14165</v>
      </c>
      <c r="N6" s="28">
        <v>38246</v>
      </c>
      <c r="O6" s="19">
        <f>SUM(C6:N6)</f>
        <v>265570</v>
      </c>
      <c r="P6" s="15"/>
      <c r="Q6" s="3"/>
    </row>
    <row r="7" spans="1:19" s="8" customFormat="1" ht="22.5" customHeight="1" x14ac:dyDescent="0.3">
      <c r="A7" s="112"/>
      <c r="B7" s="18" t="s">
        <v>1</v>
      </c>
      <c r="C7" s="17">
        <f>(C6/'[20]2023년도'!C6)-1</f>
        <v>-0.15676756835866035</v>
      </c>
      <c r="D7" s="17">
        <f>(D6/'[20]2023년도'!D6)-1</f>
        <v>7.0554388528632828E-2</v>
      </c>
      <c r="E7" s="17">
        <f>(E6/'[20]2023년도'!E6)-1</f>
        <v>1.045347189418989</v>
      </c>
      <c r="F7" s="17">
        <f>(F6/'[20]2023년도'!F6)-1</f>
        <v>-0.30126582278481018</v>
      </c>
      <c r="G7" s="17">
        <f>(G6/'[20]2023년도'!G6)-1</f>
        <v>-0.30036025217652351</v>
      </c>
      <c r="H7" s="17">
        <f>(H6/'[20]2023년도'!H6)-1</f>
        <v>-6.4729273178461444E-2</v>
      </c>
      <c r="I7" s="17">
        <f>(I6/'[20]2023년도'!I6)-1</f>
        <v>0.75124503034107559</v>
      </c>
      <c r="J7" s="17">
        <f>(J6/'[20]2023년도'!J6)-1</f>
        <v>0.12586685997342029</v>
      </c>
      <c r="K7" s="17">
        <f>(K6/'[20]2023년도'!K6)-1</f>
        <v>-3.8461538461538436E-2</v>
      </c>
      <c r="L7" s="17">
        <f>(L6/'[20]2023년도'!L6)-1</f>
        <v>1.2413793103448256E-2</v>
      </c>
      <c r="M7" s="17">
        <f>(M6/'[20]2023년도'!M6)-1</f>
        <v>0.92380823034089365</v>
      </c>
      <c r="N7" s="17">
        <f>(N6/'[20]2023년도'!N6)-1</f>
        <v>5.1580973329667268E-2</v>
      </c>
      <c r="O7" s="27">
        <f>(O6/S7)-1</f>
        <v>-0.27017549645214656</v>
      </c>
      <c r="P7" s="15"/>
      <c r="Q7" s="3"/>
      <c r="S7" s="14">
        <f>SUM('[20]2019년도'!C6:N6)</f>
        <v>363882</v>
      </c>
    </row>
    <row r="8" spans="1:19" s="8" customFormat="1" ht="22.5" customHeight="1" x14ac:dyDescent="0.3">
      <c r="A8" s="104" t="s">
        <v>18</v>
      </c>
      <c r="B8" s="26" t="s">
        <v>15</v>
      </c>
      <c r="C8" s="12">
        <v>0</v>
      </c>
      <c r="D8" s="11">
        <v>0</v>
      </c>
      <c r="E8" s="11">
        <v>0</v>
      </c>
      <c r="F8" s="11">
        <v>0</v>
      </c>
      <c r="G8" s="11">
        <v>72.532799999999995</v>
      </c>
      <c r="H8" s="11">
        <v>342.447</v>
      </c>
      <c r="I8" s="11">
        <v>328.55059999999997</v>
      </c>
      <c r="J8" s="11">
        <v>305.7208</v>
      </c>
      <c r="K8" s="11">
        <v>237.23140000000001</v>
      </c>
      <c r="L8" s="11">
        <v>243.18700000000001</v>
      </c>
      <c r="M8" s="11">
        <v>289.83920000000001</v>
      </c>
      <c r="N8" s="11">
        <v>183.631</v>
      </c>
      <c r="O8" s="25">
        <f>SUM(C8:N8)</f>
        <v>2003.1397999999997</v>
      </c>
      <c r="P8" s="9"/>
      <c r="Q8" s="3"/>
    </row>
    <row r="9" spans="1:19" s="8" customFormat="1" ht="22.5" customHeight="1" thickBot="1" x14ac:dyDescent="0.35">
      <c r="A9" s="113"/>
      <c r="B9" s="24" t="s">
        <v>1</v>
      </c>
      <c r="C9" s="23">
        <f>(C8/'[20]2023년도'!C8)-1</f>
        <v>-1</v>
      </c>
      <c r="D9" s="23" t="e">
        <f>(D8/'[20]2023년도'!D8)-1</f>
        <v>#DIV/0!</v>
      </c>
      <c r="E9" s="23" t="e">
        <f>(E8/'[20]2023년도'!E8)-1</f>
        <v>#DIV/0!</v>
      </c>
      <c r="F9" s="23" t="e">
        <f>(F8/'[20]2023년도'!F8)-1</f>
        <v>#DIV/0!</v>
      </c>
      <c r="G9" s="23" t="e">
        <f>(G8/'[20]2023년도'!G8)-1</f>
        <v>#DIV/0!</v>
      </c>
      <c r="H9" s="23" t="e">
        <f>(H8/'[20]2023년도'!H8)-1</f>
        <v>#DIV/0!</v>
      </c>
      <c r="I9" s="23" t="e">
        <f>(I8/'[20]2023년도'!I8)-1</f>
        <v>#DIV/0!</v>
      </c>
      <c r="J9" s="23" t="e">
        <f>(J8/'[20]2023년도'!J8)-1</f>
        <v>#DIV/0!</v>
      </c>
      <c r="K9" s="23" t="e">
        <f>(K8/'[20]2023년도'!K8)-1</f>
        <v>#DIV/0!</v>
      </c>
      <c r="L9" s="23" t="e">
        <f>(L8/'[20]2023년도'!L8)-1</f>
        <v>#DIV/0!</v>
      </c>
      <c r="M9" s="23" t="e">
        <f>(M8/'[20]2023년도'!M8)-1</f>
        <v>#DIV/0!</v>
      </c>
      <c r="N9" s="23" t="e">
        <f>(N8/'[20]2023년도'!N8)-1</f>
        <v>#DIV/0!</v>
      </c>
      <c r="O9" s="22">
        <f>(O8/S9)-1</f>
        <v>-0.48898157385445862</v>
      </c>
      <c r="P9" s="9"/>
      <c r="Q9" s="3"/>
      <c r="S9" s="14">
        <f>SUM('[20]2019년도'!C8:N8)</f>
        <v>3919.8974000000003</v>
      </c>
    </row>
    <row r="10" spans="1:19" s="8" customFormat="1" ht="22.5" customHeight="1" x14ac:dyDescent="0.3">
      <c r="A10" s="111" t="s">
        <v>17</v>
      </c>
      <c r="B10" s="18" t="s">
        <v>15</v>
      </c>
      <c r="C10" s="21">
        <v>1212.192</v>
      </c>
      <c r="D10" s="20">
        <v>1128.7295999999999</v>
      </c>
      <c r="E10" s="20">
        <v>1158.5376000000001</v>
      </c>
      <c r="F10" s="20">
        <v>1019.4336</v>
      </c>
      <c r="G10" s="20">
        <v>962.79840000000002</v>
      </c>
      <c r="H10" s="20">
        <v>971.75540000000001</v>
      </c>
      <c r="I10" s="20">
        <v>903.26599999999996</v>
      </c>
      <c r="J10" s="20">
        <v>787.1318</v>
      </c>
      <c r="K10" s="20">
        <v>668.01980000000003</v>
      </c>
      <c r="L10" s="20">
        <v>860.58420000000001</v>
      </c>
      <c r="M10" s="20">
        <v>1043.2226000000001</v>
      </c>
      <c r="N10" s="20">
        <v>1061.0894000000001</v>
      </c>
      <c r="O10" s="19">
        <f>SUM(C10:N10)</f>
        <v>11776.760399999999</v>
      </c>
      <c r="P10" s="15"/>
      <c r="Q10" s="3"/>
    </row>
    <row r="11" spans="1:19" s="8" customFormat="1" ht="22.5" customHeight="1" x14ac:dyDescent="0.3">
      <c r="A11" s="112"/>
      <c r="B11" s="18" t="s">
        <v>1</v>
      </c>
      <c r="C11" s="17">
        <f>(C10/'[20]2023년도'!C10)-1</f>
        <v>-5.6945321204946442E-3</v>
      </c>
      <c r="D11" s="17">
        <f>(D10/'[20]2023년도'!D10)-1</f>
        <v>-2.901105041956098E-2</v>
      </c>
      <c r="E11" s="17">
        <f>(E10/'[20]2023년도'!E10)-1</f>
        <v>6.9679748510413919E-3</v>
      </c>
      <c r="F11" s="17">
        <f>(F10/'[20]2023년도'!F10)-1</f>
        <v>-6.886959342892407E-2</v>
      </c>
      <c r="G11" s="17">
        <f>(G10/'[20]2023년도'!G10)-1</f>
        <v>-4.420490184321435E-2</v>
      </c>
      <c r="H11" s="17">
        <f>(H10/'[20]2023년도'!H10)-1</f>
        <v>0.11900994741632487</v>
      </c>
      <c r="I11" s="17">
        <f>(I10/'[20]2023년도'!I10)-1</f>
        <v>7.8391623352683792E-2</v>
      </c>
      <c r="J11" s="17">
        <f>(J10/'[20]2023년도'!J10)-1</f>
        <v>0.15145623853125101</v>
      </c>
      <c r="K11" s="17">
        <f>(K10/'[20]2023년도'!K10)-1</f>
        <v>-7.1377534452540359E-2</v>
      </c>
      <c r="L11" s="17">
        <f>(L10/'[20]2023년도'!L10)-1</f>
        <v>-9.1156961742983045E-2</v>
      </c>
      <c r="M11" s="17">
        <f>(M10/'[20]2023년도'!M10)-1</f>
        <v>8.1299928191299609E-2</v>
      </c>
      <c r="N11" s="17">
        <f>(N10/'[20]2023년도'!N10)-1</f>
        <v>4.632280650727294E-3</v>
      </c>
      <c r="O11" s="16">
        <f>(O10/S11)-1</f>
        <v>0.16068303678626972</v>
      </c>
      <c r="P11" s="15"/>
      <c r="Q11" s="3"/>
      <c r="S11" s="14">
        <f>SUM('[20]2019년도'!C10:N10)</f>
        <v>10146.405200000001</v>
      </c>
    </row>
    <row r="12" spans="1:19" s="8" customFormat="1" ht="22.5" customHeight="1" x14ac:dyDescent="0.3">
      <c r="A12" s="104" t="s">
        <v>16</v>
      </c>
      <c r="B12" s="13" t="s">
        <v>15</v>
      </c>
      <c r="C12" s="12">
        <v>368</v>
      </c>
      <c r="D12" s="11">
        <v>373</v>
      </c>
      <c r="E12" s="11">
        <v>317</v>
      </c>
      <c r="F12" s="11">
        <v>452</v>
      </c>
      <c r="G12" s="11">
        <v>332</v>
      </c>
      <c r="H12" s="11">
        <v>460</v>
      </c>
      <c r="I12" s="11">
        <v>443</v>
      </c>
      <c r="J12" s="11">
        <v>519</v>
      </c>
      <c r="K12" s="11">
        <v>405</v>
      </c>
      <c r="L12" s="11">
        <v>499</v>
      </c>
      <c r="M12" s="11">
        <v>472</v>
      </c>
      <c r="N12" s="11">
        <v>473</v>
      </c>
      <c r="O12" s="10">
        <f>SUM(C12:N12)</f>
        <v>5113</v>
      </c>
      <c r="P12" s="9"/>
      <c r="Q12" s="3"/>
    </row>
    <row r="13" spans="1:19" ht="22.5" customHeight="1" thickBot="1" x14ac:dyDescent="0.35">
      <c r="A13" s="105"/>
      <c r="B13" s="7" t="s">
        <v>1</v>
      </c>
      <c r="C13" s="6">
        <f>(C12/'[20]2023년도'!C12)-1</f>
        <v>6.0518731988472574E-2</v>
      </c>
      <c r="D13" s="6">
        <f>(D12/'[20]2023년도'!D12)-1</f>
        <v>-6.0453400503778343E-2</v>
      </c>
      <c r="E13" s="6">
        <f>(E12/'[20]2023년도'!E12)-1</f>
        <v>-0.12188365650969524</v>
      </c>
      <c r="F13" s="6">
        <f>(F12/'[20]2023년도'!F12)-1</f>
        <v>-3.8297872340425587E-2</v>
      </c>
      <c r="G13" s="6">
        <f>(G12/'[20]2023년도'!G12)-1</f>
        <v>-1.1904761904761862E-2</v>
      </c>
      <c r="H13" s="6">
        <f>(H12/'[20]2023년도'!H12)-1</f>
        <v>8.7470449172576847E-2</v>
      </c>
      <c r="I13" s="6">
        <f>(I12/'[20]2023년도'!I12)-1</f>
        <v>0.21369863013698631</v>
      </c>
      <c r="J13" s="6">
        <f>(J12/'[20]2023년도'!J12)-1</f>
        <v>0.42191780821917813</v>
      </c>
      <c r="K13" s="6">
        <f>(K12/'[20]2023년도'!K12)-1</f>
        <v>0.28980891719745228</v>
      </c>
      <c r="L13" s="6">
        <f>(L12/'[20]2023년도'!L12)-1</f>
        <v>0.36338797814207657</v>
      </c>
      <c r="M13" s="6">
        <f>(M12/'[20]2023년도'!M12)-1</f>
        <v>0.26881720430107525</v>
      </c>
      <c r="N13" s="6">
        <f>(N12/'[20]2023년도'!N12)-1</f>
        <v>0.54071661237785018</v>
      </c>
      <c r="O13" s="5">
        <f>(O12/S13)-1</f>
        <v>-0.20046911649726351</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6"/>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K16" sqref="K16"/>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83" bestFit="1" customWidth="1"/>
    <col min="19" max="19" width="9" style="1"/>
    <col min="20" max="20" width="13.75" style="1" customWidth="1"/>
    <col min="21" max="16384" width="9" style="1"/>
  </cols>
  <sheetData>
    <row r="1" spans="1:20" s="8" customFormat="1" ht="25.5" customHeight="1" x14ac:dyDescent="0.3">
      <c r="A1" s="103" t="s">
        <v>24</v>
      </c>
      <c r="B1" s="103"/>
      <c r="C1" s="103"/>
      <c r="D1" s="103"/>
      <c r="E1" s="103"/>
      <c r="F1" s="103"/>
      <c r="G1" s="103"/>
      <c r="H1" s="103"/>
      <c r="I1" s="103"/>
      <c r="J1" s="103"/>
      <c r="K1" s="103"/>
      <c r="L1" s="103"/>
      <c r="M1" s="103"/>
      <c r="N1" s="103"/>
      <c r="O1" s="103"/>
      <c r="P1" s="103"/>
    </row>
    <row r="2" spans="1:20" s="8" customFormat="1" ht="21" customHeight="1" thickBot="1" x14ac:dyDescent="0.35">
      <c r="A2" s="106" t="s">
        <v>22</v>
      </c>
      <c r="B2" s="106"/>
      <c r="C2" s="47"/>
      <c r="D2" s="47"/>
      <c r="E2" s="47"/>
      <c r="F2" s="47"/>
      <c r="G2" s="47"/>
      <c r="H2" s="47"/>
      <c r="I2" s="47"/>
      <c r="J2" s="47"/>
      <c r="K2" s="47"/>
      <c r="L2" s="47"/>
      <c r="M2" s="47"/>
      <c r="N2" s="47"/>
      <c r="O2" s="46"/>
      <c r="P2" s="46"/>
      <c r="Q2" s="46"/>
      <c r="R2" s="77"/>
      <c r="S2" s="78"/>
    </row>
    <row r="3" spans="1:20" s="8" customFormat="1" ht="22.5" customHeight="1" thickTop="1" x14ac:dyDescent="0.3">
      <c r="A3" s="116" t="s">
        <v>21</v>
      </c>
      <c r="B3" s="116"/>
      <c r="C3" s="67" t="s">
        <v>14</v>
      </c>
      <c r="D3" s="67" t="s">
        <v>13</v>
      </c>
      <c r="E3" s="67" t="s">
        <v>12</v>
      </c>
      <c r="F3" s="67" t="s">
        <v>11</v>
      </c>
      <c r="G3" s="71" t="s">
        <v>10</v>
      </c>
      <c r="H3" s="71" t="s">
        <v>9</v>
      </c>
      <c r="I3" s="96" t="s">
        <v>8</v>
      </c>
      <c r="J3" s="84" t="s">
        <v>7</v>
      </c>
      <c r="K3" s="72" t="s">
        <v>6</v>
      </c>
      <c r="L3" s="67" t="s">
        <v>5</v>
      </c>
      <c r="M3" s="67" t="s">
        <v>4</v>
      </c>
      <c r="N3" s="67" t="s">
        <v>3</v>
      </c>
      <c r="O3" s="75" t="s">
        <v>0</v>
      </c>
      <c r="P3" s="68" t="s">
        <v>25</v>
      </c>
      <c r="Q3" s="40"/>
      <c r="R3" s="80"/>
      <c r="S3" s="78"/>
    </row>
    <row r="4" spans="1:20" s="8" customFormat="1" ht="22.5" customHeight="1" x14ac:dyDescent="0.3">
      <c r="A4" s="117" t="s">
        <v>20</v>
      </c>
      <c r="B4" s="76" t="s">
        <v>2</v>
      </c>
      <c r="C4" s="36">
        <v>74420</v>
      </c>
      <c r="D4" s="36">
        <v>75968</v>
      </c>
      <c r="E4" s="36">
        <v>65509</v>
      </c>
      <c r="F4" s="36">
        <v>60141</v>
      </c>
      <c r="G4" s="37">
        <v>62964</v>
      </c>
      <c r="H4" s="38">
        <v>65622</v>
      </c>
      <c r="I4" s="101">
        <v>78083</v>
      </c>
      <c r="J4" s="97">
        <v>80189</v>
      </c>
      <c r="K4" s="63"/>
      <c r="L4" s="36"/>
      <c r="M4" s="36"/>
      <c r="N4" s="36"/>
      <c r="O4" s="50">
        <f>SUM(C4:N4)</f>
        <v>562896</v>
      </c>
      <c r="P4" s="69"/>
      <c r="Q4" s="58"/>
      <c r="R4" s="81"/>
      <c r="S4" s="78"/>
    </row>
    <row r="5" spans="1:20" s="8" customFormat="1" ht="22.5" customHeight="1" x14ac:dyDescent="0.3">
      <c r="A5" s="117"/>
      <c r="B5" s="76" t="s">
        <v>1</v>
      </c>
      <c r="C5" s="33">
        <f>(C4/'2024년도'!C4)-1</f>
        <v>4.6120974430340578E-2</v>
      </c>
      <c r="D5" s="33">
        <f>(D4/'2024년도'!D4)-1</f>
        <v>0.22909655707998966</v>
      </c>
      <c r="E5" s="33">
        <f>(E4/'[21]2024년도'!E4)-1</f>
        <v>8.537676453045262E-2</v>
      </c>
      <c r="F5" s="33">
        <f>(F4/'[22]2024년도'!F4)-1</f>
        <v>0.15192782853531006</v>
      </c>
      <c r="G5" s="48">
        <f>(G4/'2024년도'!G4)-1</f>
        <v>6.5867655273982972E-2</v>
      </c>
      <c r="H5" s="48">
        <f>(H4/'2024년도'!H4)-1</f>
        <v>5.6936234638491179E-2</v>
      </c>
      <c r="I5" s="91">
        <f>(I4/'2024년도'!I4)-1</f>
        <v>6.4134538070512503E-2</v>
      </c>
      <c r="J5" s="85">
        <f>(J4/'2024년도'!J4)-1</f>
        <v>0.15007529580494805</v>
      </c>
      <c r="K5" s="49">
        <f>(K4/'2024년도'!K4)-1</f>
        <v>-1</v>
      </c>
      <c r="L5" s="33">
        <f>(L4/'2024년도'!L4)-1</f>
        <v>-1</v>
      </c>
      <c r="M5" s="33">
        <f>(M4/'2024년도'!M4)-1</f>
        <v>-1</v>
      </c>
      <c r="N5" s="33">
        <f>(N4/'2024년도'!N4)-1</f>
        <v>-1</v>
      </c>
      <c r="O5" s="32">
        <f>(O4/T5)-1</f>
        <v>0.27916663826073917</v>
      </c>
      <c r="P5" s="69"/>
      <c r="Q5" s="58"/>
      <c r="R5" s="81"/>
      <c r="S5" s="78"/>
      <c r="T5" s="14">
        <f>SUM('2024년도'!C4:I4)</f>
        <v>440049</v>
      </c>
    </row>
    <row r="6" spans="1:20" s="8" customFormat="1" ht="22.5" customHeight="1" x14ac:dyDescent="0.3">
      <c r="A6" s="115" t="s">
        <v>19</v>
      </c>
      <c r="B6" s="74" t="s">
        <v>2</v>
      </c>
      <c r="C6" s="28">
        <v>40334</v>
      </c>
      <c r="D6" s="28">
        <v>41702</v>
      </c>
      <c r="E6" s="28">
        <v>6009</v>
      </c>
      <c r="F6" s="28">
        <v>4128</v>
      </c>
      <c r="G6" s="30">
        <v>16157</v>
      </c>
      <c r="H6" s="30">
        <v>29184</v>
      </c>
      <c r="I6" s="92">
        <v>46191</v>
      </c>
      <c r="J6" s="86">
        <v>47659</v>
      </c>
      <c r="K6" s="64"/>
      <c r="L6" s="28"/>
      <c r="M6" s="28"/>
      <c r="N6" s="28"/>
      <c r="O6" s="51">
        <f>SUM(C6:N6)</f>
        <v>231364</v>
      </c>
      <c r="P6" s="70"/>
      <c r="Q6" s="58"/>
      <c r="R6" s="81"/>
      <c r="S6" s="78"/>
    </row>
    <row r="7" spans="1:20" s="8" customFormat="1" ht="22.5" customHeight="1" x14ac:dyDescent="0.3">
      <c r="A7" s="115"/>
      <c r="B7" s="74" t="s">
        <v>1</v>
      </c>
      <c r="C7" s="52">
        <f>(C6/'2024년도'!C6)-1</f>
        <v>0.16673416256870111</v>
      </c>
      <c r="D7" s="52">
        <f>(D6/'2024년도'!D6)-1</f>
        <v>0.77886789233459885</v>
      </c>
      <c r="E7" s="52">
        <f>(E6/'[21]2024년도'!E6)-1</f>
        <v>0.38775981524249414</v>
      </c>
      <c r="F7" s="52">
        <f>(F6/'[22]2024년도'!F6)-1</f>
        <v>-0.37681159420289856</v>
      </c>
      <c r="G7" s="59">
        <f>(G6/'2024년도'!G6)-1</f>
        <v>2.4664235142673245</v>
      </c>
      <c r="H7" s="59">
        <f>(H6/'2024년도'!H6)-1</f>
        <v>-6.7067323061185347E-2</v>
      </c>
      <c r="I7" s="93">
        <f>(I6/'2024년도'!I6)-1</f>
        <v>0.10383310232758203</v>
      </c>
      <c r="J7" s="87">
        <f>(J6/'2024년도'!J6)-1</f>
        <v>2.2857020217195378E-2</v>
      </c>
      <c r="K7" s="17">
        <f>(K6/'2024년도'!K6)-1</f>
        <v>-1</v>
      </c>
      <c r="L7" s="52">
        <f>(L6/'2024년도'!L6)-1</f>
        <v>-1</v>
      </c>
      <c r="M7" s="52">
        <f>(M6/'2024년도'!M6)-1</f>
        <v>-1</v>
      </c>
      <c r="N7" s="52">
        <f>(N6/'2024년도'!N6)-1</f>
        <v>-1</v>
      </c>
      <c r="O7" s="53">
        <f>(O6/T7)-1</f>
        <v>0.576521573223582</v>
      </c>
      <c r="P7" s="70"/>
      <c r="Q7" s="58"/>
      <c r="R7" s="81"/>
      <c r="S7" s="78"/>
      <c r="T7" s="14">
        <f>SUM('2024년도'!C6:I6)</f>
        <v>146756</v>
      </c>
    </row>
    <row r="8" spans="1:20" s="8" customFormat="1" ht="22.5" customHeight="1" x14ac:dyDescent="0.3">
      <c r="A8" s="114" t="s">
        <v>18</v>
      </c>
      <c r="B8" s="73" t="s">
        <v>15</v>
      </c>
      <c r="C8" s="11">
        <v>215.39420000000001</v>
      </c>
      <c r="D8" s="11">
        <v>222.3424</v>
      </c>
      <c r="E8" s="11">
        <v>272.96499999999997</v>
      </c>
      <c r="F8" s="11">
        <v>224.32759999999999</v>
      </c>
      <c r="G8" s="60">
        <v>213.40899999999999</v>
      </c>
      <c r="H8" s="60">
        <v>228.114</v>
      </c>
      <c r="I8" s="94">
        <v>250.9254</v>
      </c>
      <c r="J8" s="88">
        <v>201.33539999999999</v>
      </c>
      <c r="K8" s="12"/>
      <c r="L8" s="11"/>
      <c r="M8" s="11"/>
      <c r="N8" s="11"/>
      <c r="O8" s="54">
        <f>SUM(C8:N8)</f>
        <v>1828.8130000000001</v>
      </c>
      <c r="P8" s="69"/>
      <c r="Q8" s="58"/>
      <c r="R8" s="81"/>
      <c r="S8" s="78"/>
    </row>
    <row r="9" spans="1:20" s="8" customFormat="1" ht="22.5" customHeight="1" x14ac:dyDescent="0.3">
      <c r="A9" s="114"/>
      <c r="B9" s="76" t="s">
        <v>1</v>
      </c>
      <c r="C9" s="55" t="e">
        <f>(C8/'2024년도'!C8)-1</f>
        <v>#DIV/0!</v>
      </c>
      <c r="D9" s="55" t="e">
        <f>(D8/'2024년도'!D8)-1</f>
        <v>#DIV/0!</v>
      </c>
      <c r="E9" s="55" t="e">
        <f>(E8/'[21]2024년도'!E8)-1</f>
        <v>#DIV/0!</v>
      </c>
      <c r="F9" s="55" t="e">
        <f>(F8/'[22]2024년도'!F8)-1</f>
        <v>#DIV/0!</v>
      </c>
      <c r="G9" s="61">
        <f>(G8/'2024년도'!G8)-1</f>
        <v>1.9422413032448769</v>
      </c>
      <c r="H9" s="61">
        <f>(H8/'2024년도'!H8)-1</f>
        <v>-0.33387064275639733</v>
      </c>
      <c r="I9" s="95">
        <f>(I8/'2024년도'!I8)-1</f>
        <v>-0.23626558587931357</v>
      </c>
      <c r="J9" s="89">
        <f>(J8/'2024년도'!J8)-1</f>
        <v>-0.34144029454325653</v>
      </c>
      <c r="K9" s="65">
        <f>(K8/'2024년도'!K8)-1</f>
        <v>-1</v>
      </c>
      <c r="L9" s="55">
        <f>(L8/'2024년도'!L8)-1</f>
        <v>-1</v>
      </c>
      <c r="M9" s="55">
        <f>(M8/'2024년도'!M8)-1</f>
        <v>-1</v>
      </c>
      <c r="N9" s="55">
        <f>(N8/'2024년도'!N8)-1</f>
        <v>-1</v>
      </c>
      <c r="O9" s="56">
        <f>(O8/T9)-1</f>
        <v>1.4596344682073528</v>
      </c>
      <c r="P9" s="69"/>
      <c r="Q9" s="58"/>
      <c r="R9" s="81"/>
      <c r="S9" s="78"/>
      <c r="T9" s="14">
        <f>SUM('2024년도'!C8:I8)</f>
        <v>743.53039999999999</v>
      </c>
    </row>
    <row r="10" spans="1:20" s="8" customFormat="1" ht="22.5" customHeight="1" x14ac:dyDescent="0.3">
      <c r="A10" s="115" t="s">
        <v>17</v>
      </c>
      <c r="B10" s="74" t="s">
        <v>15</v>
      </c>
      <c r="C10" s="57">
        <v>978.70360000000005</v>
      </c>
      <c r="D10" s="57">
        <v>1203.0311999999999</v>
      </c>
      <c r="E10" s="57">
        <v>1278.4688000000001</v>
      </c>
      <c r="F10" s="57">
        <v>1025.3558</v>
      </c>
      <c r="G10" s="62">
        <v>1003.5186</v>
      </c>
      <c r="H10" s="100">
        <v>834.10379999999998</v>
      </c>
      <c r="I10" s="102">
        <v>796.41539999999998</v>
      </c>
      <c r="J10" s="98">
        <v>682.35839999999996</v>
      </c>
      <c r="K10" s="66"/>
      <c r="L10" s="57"/>
      <c r="M10" s="57"/>
      <c r="N10" s="57"/>
      <c r="O10" s="51">
        <f>SUM(C10:N10)</f>
        <v>7801.9556000000002</v>
      </c>
      <c r="P10" s="70"/>
      <c r="Q10" s="58"/>
      <c r="R10" s="81"/>
      <c r="S10" s="78"/>
    </row>
    <row r="11" spans="1:20" s="8" customFormat="1" ht="22.5" customHeight="1" x14ac:dyDescent="0.3">
      <c r="A11" s="115"/>
      <c r="B11" s="74" t="s">
        <v>1</v>
      </c>
      <c r="C11" s="52">
        <f>(C10/'2024년도'!C10)-1</f>
        <v>-0.19261668118581876</v>
      </c>
      <c r="D11" s="52">
        <f>(D10/'2024년도'!D10)-1</f>
        <v>6.5827634891474363E-2</v>
      </c>
      <c r="E11" s="52">
        <f>(E10/'[21]2024년도'!E10)-1</f>
        <v>0.10351947144399976</v>
      </c>
      <c r="F11" s="52">
        <f>(F10/'[22]2024년도'!F10)-1</f>
        <v>5.8093043038802694E-3</v>
      </c>
      <c r="G11" s="59">
        <f>(G10/'2024년도'!G10)-1</f>
        <v>4.2293589187518466E-2</v>
      </c>
      <c r="H11" s="59">
        <f>(H10/'2024년도'!H10)-1</f>
        <v>-0.14165251873053653</v>
      </c>
      <c r="I11" s="93">
        <f>(I10/'2024년도'!I10)-1</f>
        <v>-0.11829361450558307</v>
      </c>
      <c r="J11" s="87">
        <f>(J10/'2024년도'!J10)-1</f>
        <v>-0.13310782260353349</v>
      </c>
      <c r="K11" s="17">
        <f>(K10/'2024년도'!K10)-1</f>
        <v>-1</v>
      </c>
      <c r="L11" s="52">
        <f>(L10/'2024년도'!L10)-1</f>
        <v>-1</v>
      </c>
      <c r="M11" s="52">
        <f>(M10/'2024년도'!M10)-1</f>
        <v>-1</v>
      </c>
      <c r="N11" s="52">
        <f>(N10/'2024년도'!N10)-1</f>
        <v>-1</v>
      </c>
      <c r="O11" s="53">
        <f>(O10/T11)-1</f>
        <v>6.0522005440310611E-2</v>
      </c>
      <c r="P11" s="70"/>
      <c r="Q11" s="58"/>
      <c r="R11" s="81"/>
      <c r="S11" s="78"/>
      <c r="T11" s="14">
        <f>SUM('2024년도'!C10:I10)</f>
        <v>7356.7125999999989</v>
      </c>
    </row>
    <row r="12" spans="1:20" s="8" customFormat="1" ht="22.5" customHeight="1" x14ac:dyDescent="0.3">
      <c r="A12" s="114" t="s">
        <v>16</v>
      </c>
      <c r="B12" s="73" t="s">
        <v>15</v>
      </c>
      <c r="C12" s="11">
        <v>471</v>
      </c>
      <c r="D12" s="11">
        <v>383</v>
      </c>
      <c r="E12" s="11">
        <v>455</v>
      </c>
      <c r="F12" s="11">
        <v>573</v>
      </c>
      <c r="G12" s="60">
        <v>399</v>
      </c>
      <c r="H12" s="60">
        <v>426</v>
      </c>
      <c r="I12" s="94">
        <v>436</v>
      </c>
      <c r="J12" s="88">
        <v>516</v>
      </c>
      <c r="K12" s="12"/>
      <c r="L12" s="11"/>
      <c r="M12" s="11"/>
      <c r="N12" s="11"/>
      <c r="O12" s="54">
        <f>SUM(C12:N12)</f>
        <v>3659</v>
      </c>
      <c r="P12" s="69"/>
      <c r="Q12" s="58"/>
      <c r="R12" s="81"/>
      <c r="S12" s="78"/>
    </row>
    <row r="13" spans="1:20" ht="22.5" customHeight="1" thickBot="1" x14ac:dyDescent="0.35">
      <c r="A13" s="114"/>
      <c r="B13" s="76" t="s">
        <v>1</v>
      </c>
      <c r="C13" s="55">
        <f>(C12/'2024년도'!C12)-1</f>
        <v>0.27989130434782616</v>
      </c>
      <c r="D13" s="55">
        <f>(D12/'2024년도'!D12)-1</f>
        <v>2.6809651474530849E-2</v>
      </c>
      <c r="E13" s="55">
        <f>(E12/'[21]2024년도'!E12)-1</f>
        <v>0.43533123028391163</v>
      </c>
      <c r="F13" s="55">
        <f>(F12/'[22]2024년도'!F12)-1</f>
        <v>0.26769911504424782</v>
      </c>
      <c r="G13" s="61">
        <f>(G12/'2024년도'!G12)-1</f>
        <v>0.20180722891566272</v>
      </c>
      <c r="H13" s="61">
        <f>(H12/'2024년도'!H12)-1</f>
        <v>-7.3913043478260887E-2</v>
      </c>
      <c r="I13" s="95">
        <f>(I12/'2024년도'!I12)-1</f>
        <v>-1.5801354401805856E-2</v>
      </c>
      <c r="J13" s="90">
        <f>(J12/'2024년도'!J12)-1</f>
        <v>-5.7803468208093012E-3</v>
      </c>
      <c r="K13" s="65">
        <f>(K12/'2024년도'!K12)-1</f>
        <v>-1</v>
      </c>
      <c r="L13" s="55">
        <f>(L12/'2024년도'!L12)-1</f>
        <v>-1</v>
      </c>
      <c r="M13" s="55">
        <f>(M12/'2024년도'!M12)-1</f>
        <v>-1</v>
      </c>
      <c r="N13" s="55">
        <f>(N12/'2024년도'!N12)-1</f>
        <v>-1</v>
      </c>
      <c r="O13" s="56">
        <f>(O12/T13)-1</f>
        <v>0.3329690346083789</v>
      </c>
      <c r="P13" s="69"/>
      <c r="Q13" s="58"/>
      <c r="R13" s="81"/>
      <c r="S13" s="79"/>
      <c r="T13" s="2">
        <f>SUM('2024년도'!C12:I12)</f>
        <v>2745</v>
      </c>
    </row>
    <row r="14" spans="1:20" ht="17.25" thickTop="1" x14ac:dyDescent="0.3">
      <c r="C14" s="99"/>
      <c r="D14" s="99"/>
      <c r="E14" s="99"/>
      <c r="F14" s="99"/>
      <c r="G14" s="99"/>
      <c r="H14" s="99"/>
      <c r="I14" s="99"/>
      <c r="J14" s="99"/>
      <c r="K14" s="99"/>
      <c r="L14" s="99"/>
      <c r="M14" s="99"/>
      <c r="N14" s="99"/>
      <c r="O14" s="99"/>
      <c r="R14" s="82"/>
      <c r="S14" s="79"/>
    </row>
    <row r="15" spans="1:20" x14ac:dyDescent="0.3">
      <c r="R15" s="82"/>
      <c r="S15" s="79"/>
    </row>
    <row r="16" spans="1:20" x14ac:dyDescent="0.3">
      <c r="R16" s="82"/>
      <c r="S16" s="79"/>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2024년도</vt:lpstr>
      <vt:lpstr>2025년도</vt:lpstr>
      <vt:lpstr>'2024년도'!Print_Area</vt:lpstr>
      <vt:lpstr>'2025년도'!Print_Area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2025-09-23T07:25:55Z</dcterms:modified>
</cp:coreProperties>
</file>