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E:\back-up(20260313)\2026 안전총무\2605 에너지관리\"/>
    </mc:Choice>
  </mc:AlternateContent>
  <xr:revisionPtr revIDLastSave="0" documentId="13_ncr:1_{44879558-6C4E-4968-9466-5C73C8289DD6}" xr6:coauthVersionLast="47" xr6:coauthVersionMax="47" xr10:uidLastSave="{00000000-0000-0000-0000-000000000000}"/>
  <bookViews>
    <workbookView xWindow="1005" yWindow="420" windowWidth="27450" windowHeight="14970"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H5" i="2"/>
  <c r="I5" i="2"/>
  <c r="J5" i="2"/>
  <c r="K5" i="2"/>
  <c r="L5" i="2"/>
  <c r="M5" i="2"/>
  <c r="N5" i="2"/>
  <c r="O4" i="2" l="1"/>
  <c r="C5" i="2"/>
  <c r="O6" i="2"/>
  <c r="C7" i="2"/>
  <c r="O8" i="2"/>
  <c r="C9" i="2"/>
  <c r="O10" i="2"/>
  <c r="C11" i="2"/>
  <c r="O12" i="2"/>
  <c r="C13" i="2"/>
  <c r="O5" i="2" l="1"/>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<sst xmlns="http://schemas.openxmlformats.org/spreadsheetml/2006/main" count="64" uniqueCount="28">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</sst>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6">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
      <left style="thin">
        <color theme="1"/>
      </left>
      <right/>
      <top style="thin">
        <color auto="1"/>
      </top>
      <bottom style="medium">
        <color theme="1"/>
      </bottom>
      <diagonal/>
    </border>
    <border>
      <left style="thin">
        <color theme="1"/>
      </left>
      <right style="thick">
        <color rgb="FFFF0000"/>
      </right>
      <top style="medium">
        <color theme="1"/>
      </top>
      <bottom style="thin">
        <color auto="1"/>
      </bottom>
      <diagonal/>
    </border>
    <border>
      <left style="thin">
        <color theme="1"/>
      </left>
      <right style="thick">
        <color rgb="FFFF0000"/>
      </right>
      <top style="thin">
        <color auto="1"/>
      </top>
      <bottom style="thin">
        <color auto="1"/>
      </bottom>
      <diagonal/>
    </border>
    <border>
      <left style="thin">
        <color theme="1"/>
      </left>
      <right style="thick">
        <color rgb="FFFF0000"/>
      </right>
      <top style="thin">
        <color auto="1"/>
      </top>
      <bottom style="medium">
        <color theme="1"/>
      </bottom>
      <diagonal/>
    </border>
    <border>
      <left/>
      <right/>
      <top style="medium">
        <color auto="1"/>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40">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0" fontId="4" fillId="3" borderId="10" xfId="2" applyNumberFormat="1" applyFont="1" applyFill="1" applyBorder="1">
      <alignment vertical="center"/>
    </xf>
    <xf numFmtId="10" fontId="4" fillId="0" borderId="10" xfId="2" applyNumberFormat="1" applyFont="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xf numFmtId="10" fontId="4" fillId="3" borderId="38" xfId="2" applyNumberFormat="1" applyFont="1" applyFill="1" applyBorder="1">
      <alignment vertical="center"/>
    </xf>
    <xf numFmtId="10" fontId="4" fillId="4" borderId="38" xfId="2" applyNumberFormat="1" applyFont="1" applyFill="1" applyBorder="1">
      <alignment vertical="center"/>
    </xf>
    <xf numFmtId="10" fontId="4" fillId="0" borderId="38" xfId="2" applyNumberFormat="1" applyFont="1" applyBorder="1">
      <alignment vertical="center"/>
    </xf>
    <xf numFmtId="10" fontId="4" fillId="0" borderId="41" xfId="2" applyNumberFormat="1" applyFont="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31"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xf numFmtId="10" fontId="4" fillId="4" borderId="2" xfId="2" applyNumberFormat="1" applyFont="1" applyFill="1" applyBorder="1">
      <alignment vertical="center"/>
    </xf>
    <xf numFmtId="10" fontId="4" fillId="0" borderId="2" xfId="2" applyNumberFormat="1" applyFont="1" applyBorder="1">
      <alignment vertical="center"/>
    </xf>
    <xf numFmtId="10" fontId="4" fillId="0" borderId="36" xfId="2" applyNumberFormat="1" applyFont="1" applyBorder="1">
      <alignment vertical="center"/>
    </xf>
    <xf numFmtId="176" fontId="3" fillId="5" borderId="42" xfId="3" applyNumberFormat="1" applyFont="1" applyFill="1" applyBorder="1" applyAlignment="1">
      <alignment horizontal="center" vertical="center"/>
    </xf>
    <xf numFmtId="176" fontId="4" fillId="3" borderId="43" xfId="3" applyNumberFormat="1" applyFont="1" applyFill="1" applyBorder="1">
      <alignment vertical="center"/>
    </xf>
    <xf numFmtId="10" fontId="4" fillId="3" borderId="43" xfId="2" applyNumberFormat="1" applyFont="1" applyFill="1" applyBorder="1">
      <alignment vertical="center"/>
    </xf>
    <xf numFmtId="176" fontId="4" fillId="4" borderId="43" xfId="3" applyNumberFormat="1" applyFont="1" applyFill="1" applyBorder="1">
      <alignment vertical="center"/>
    </xf>
    <xf numFmtId="10" fontId="4" fillId="4" borderId="43" xfId="2" applyNumberFormat="1" applyFont="1" applyFill="1" applyBorder="1">
      <alignment vertical="center"/>
    </xf>
    <xf numFmtId="176" fontId="4" fillId="0" borderId="43" xfId="1" applyNumberFormat="1" applyFont="1" applyBorder="1">
      <alignment vertical="center"/>
    </xf>
    <xf numFmtId="10" fontId="4" fillId="0" borderId="43" xfId="2" applyNumberFormat="1" applyFont="1" applyBorder="1">
      <alignment vertical="center"/>
    </xf>
    <xf numFmtId="176" fontId="4" fillId="4" borderId="43" xfId="1" applyNumberFormat="1" applyFont="1" applyFill="1" applyBorder="1">
      <alignment vertical="center"/>
    </xf>
    <xf numFmtId="10" fontId="4" fillId="0" borderId="44" xfId="2" applyNumberFormat="1" applyFont="1" applyBorder="1">
      <alignment vertical="center"/>
    </xf>
    <xf numFmtId="176" fontId="3" fillId="5" borderId="45" xfId="3" applyNumberFormat="1" applyFont="1" applyFill="1" applyBorder="1" applyAlignment="1">
      <alignment horizontal="center" vertical="center"/>
    </xf>
    <xf numFmtId="176" fontId="4" fillId="0" borderId="17" xfId="1" applyNumberFormat="1" applyFont="1" applyBorder="1">
      <alignment vertical="center"/>
    </xf>
    <xf numFmtId="176" fontId="4" fillId="4" borderId="17" xfId="1" applyNumberFormat="1" applyFont="1" applyFill="1" applyBorder="1">
      <alignment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B4" sqref="B4"/>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08" t="s">
        <v>26</v>
      </c>
      <c r="B1" s="108"/>
      <c r="C1" s="108"/>
      <c r="D1" s="108"/>
      <c r="E1" s="108"/>
      <c r="F1" s="108"/>
      <c r="G1" s="108"/>
      <c r="H1" s="108"/>
      <c r="I1" s="108"/>
      <c r="J1" s="108"/>
      <c r="K1" s="108"/>
      <c r="L1" s="108"/>
      <c r="M1" s="108"/>
      <c r="N1" s="108"/>
      <c r="O1" s="108"/>
      <c r="P1" s="108"/>
    </row>
    <row r="2" spans="1:19" s="8" customFormat="1" ht="21" customHeight="1" thickBot="1" x14ac:dyDescent="0.35">
      <c r="A2" s="111" t="s">
        <v>22</v>
      </c>
      <c r="B2" s="111"/>
      <c r="C2" s="46"/>
      <c r="D2" s="46"/>
      <c r="E2" s="46"/>
      <c r="F2" s="46"/>
      <c r="G2" s="46"/>
      <c r="H2" s="46"/>
      <c r="I2" s="46"/>
      <c r="J2" s="46"/>
      <c r="K2" s="46"/>
      <c r="L2" s="46"/>
      <c r="M2" s="46"/>
      <c r="N2" s="46"/>
      <c r="O2" s="45"/>
      <c r="P2" s="45"/>
      <c r="Q2" s="45"/>
      <c r="R2" s="45"/>
    </row>
    <row r="3" spans="1:19" s="8" customFormat="1" ht="22.5" customHeight="1" thickBot="1" x14ac:dyDescent="0.35">
      <c r="A3" s="112" t="s">
        <v>21</v>
      </c>
      <c r="B3" s="113"/>
      <c r="C3" s="44" t="s">
        <v>14</v>
      </c>
      <c r="D3" s="43" t="s">
        <v>13</v>
      </c>
      <c r="E3" s="43" t="s">
        <v>12</v>
      </c>
      <c r="F3" s="43" t="s">
        <v>11</v>
      </c>
      <c r="G3" s="43" t="s">
        <v>10</v>
      </c>
      <c r="H3" s="43" t="s">
        <v>9</v>
      </c>
      <c r="I3" s="43" t="s">
        <v>8</v>
      </c>
      <c r="J3" s="43" t="s">
        <v>7</v>
      </c>
      <c r="K3" s="43" t="s">
        <v>6</v>
      </c>
      <c r="L3" s="43" t="s">
        <v>5</v>
      </c>
      <c r="M3" s="43" t="s">
        <v>4</v>
      </c>
      <c r="N3" s="42" t="s">
        <v>3</v>
      </c>
      <c r="O3" s="41" t="s">
        <v>27</v>
      </c>
      <c r="P3" s="102" t="s">
        <v>23</v>
      </c>
      <c r="Q3" s="40"/>
      <c r="R3" s="40"/>
    </row>
    <row r="4" spans="1:19" s="8" customFormat="1" ht="22.5" customHeight="1" x14ac:dyDescent="0.3">
      <c r="A4" s="114"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115"/>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16"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17"/>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109"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18"/>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16"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17"/>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109"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110"/>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M19" sqref="M19"/>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59" bestFit="1" customWidth="1"/>
    <col min="19" max="19" width="9" style="1"/>
    <col min="20" max="20" width="13.75" style="1" customWidth="1"/>
    <col min="21" max="16384" width="9" style="1"/>
  </cols>
  <sheetData>
    <row r="1" spans="1:20" s="8" customFormat="1" ht="25.5" customHeight="1" x14ac:dyDescent="0.3">
      <c r="A1" s="108" t="s">
        <v>25</v>
      </c>
      <c r="B1" s="108"/>
      <c r="C1" s="108"/>
      <c r="D1" s="108"/>
      <c r="E1" s="108"/>
      <c r="F1" s="108"/>
      <c r="G1" s="108"/>
      <c r="H1" s="108"/>
      <c r="I1" s="108"/>
      <c r="J1" s="108"/>
      <c r="K1" s="108"/>
      <c r="L1" s="108"/>
      <c r="M1" s="108"/>
      <c r="N1" s="108"/>
      <c r="O1" s="108"/>
      <c r="P1" s="108"/>
    </row>
    <row r="2" spans="1:20" s="8" customFormat="1" ht="21" customHeight="1" thickBot="1" x14ac:dyDescent="0.35">
      <c r="A2" s="111" t="s">
        <v>22</v>
      </c>
      <c r="B2" s="111"/>
      <c r="C2" s="46"/>
      <c r="D2" s="46"/>
      <c r="E2" s="46"/>
      <c r="F2" s="46"/>
      <c r="G2" s="46"/>
      <c r="H2" s="46"/>
      <c r="I2" s="46"/>
      <c r="J2" s="46"/>
      <c r="K2" s="46"/>
      <c r="L2" s="46"/>
      <c r="M2" s="46"/>
      <c r="N2" s="46"/>
      <c r="O2" s="46"/>
      <c r="P2" s="45"/>
      <c r="Q2" s="45"/>
      <c r="R2" s="53"/>
      <c r="S2" s="54"/>
    </row>
    <row r="3" spans="1:20" s="8" customFormat="1" ht="22.5" customHeight="1" thickTop="1" x14ac:dyDescent="0.3">
      <c r="A3" s="122" t="s">
        <v>24</v>
      </c>
      <c r="B3" s="123"/>
      <c r="C3" s="73" t="s">
        <v>14</v>
      </c>
      <c r="D3" s="71" t="s">
        <v>13</v>
      </c>
      <c r="E3" s="128" t="s">
        <v>12</v>
      </c>
      <c r="F3" s="60" t="s">
        <v>11</v>
      </c>
      <c r="G3" s="137" t="s">
        <v>10</v>
      </c>
      <c r="H3" s="71" t="s">
        <v>9</v>
      </c>
      <c r="I3" s="71" t="s">
        <v>8</v>
      </c>
      <c r="J3" s="71" t="s">
        <v>7</v>
      </c>
      <c r="K3" s="71" t="s">
        <v>6</v>
      </c>
      <c r="L3" s="73" t="s">
        <v>5</v>
      </c>
      <c r="M3" s="71" t="s">
        <v>4</v>
      </c>
      <c r="N3" s="90" t="s">
        <v>3</v>
      </c>
      <c r="O3" s="78" t="s">
        <v>0</v>
      </c>
      <c r="P3" s="103" t="s">
        <v>23</v>
      </c>
      <c r="Q3" s="40"/>
      <c r="R3" s="56"/>
      <c r="S3" s="54"/>
    </row>
    <row r="4" spans="1:20" s="8" customFormat="1" ht="22.5" customHeight="1" x14ac:dyDescent="0.3">
      <c r="A4" s="124" t="s">
        <v>20</v>
      </c>
      <c r="B4" s="96" t="s">
        <v>2</v>
      </c>
      <c r="C4" s="74">
        <v>85224</v>
      </c>
      <c r="D4" s="37">
        <v>69017</v>
      </c>
      <c r="E4" s="129">
        <v>66888</v>
      </c>
      <c r="F4" s="67">
        <v>58294</v>
      </c>
      <c r="G4" s="39"/>
      <c r="H4" s="38"/>
      <c r="I4" s="37"/>
      <c r="J4" s="37"/>
      <c r="K4" s="37"/>
      <c r="L4" s="74"/>
      <c r="M4" s="37"/>
      <c r="N4" s="91"/>
      <c r="O4" s="79">
        <f>SUM(C4:N4)</f>
        <v>279423</v>
      </c>
      <c r="P4" s="9"/>
      <c r="Q4" s="87"/>
      <c r="R4" s="86"/>
      <c r="S4" s="54"/>
    </row>
    <row r="5" spans="1:20" s="8" customFormat="1" ht="22.5" customHeight="1" x14ac:dyDescent="0.3">
      <c r="A5" s="124"/>
      <c r="B5" s="96" t="s">
        <v>1</v>
      </c>
      <c r="C5" s="104">
        <f>(C4/'2025년도'!C4)-1</f>
        <v>0.14517602794947604</v>
      </c>
      <c r="D5" s="47">
        <f>(D4/'2025년도'!D4)-1</f>
        <v>-9.1499052232518974E-2</v>
      </c>
      <c r="E5" s="130">
        <f>(E4/'2025년도'!E4)-1</f>
        <v>2.1050542673525685E-2</v>
      </c>
      <c r="F5" s="61">
        <f>(F4/'2025년도'!F4)-1</f>
        <v>-3.0711162102392664E-2</v>
      </c>
      <c r="G5" s="100">
        <f>(G4/'2025년도'!G4)-1</f>
        <v>-1</v>
      </c>
      <c r="H5" s="33">
        <f>(H4/'2025년도'!H4)-1</f>
        <v>-1</v>
      </c>
      <c r="I5" s="33">
        <f>(I4/'2025년도'!I4)-1</f>
        <v>-1</v>
      </c>
      <c r="J5" s="33">
        <f>(J4/'2025년도'!J4)-1</f>
        <v>-1</v>
      </c>
      <c r="K5" s="33">
        <f>(K4/'2025년도'!K4)-1</f>
        <v>-1</v>
      </c>
      <c r="L5" s="33">
        <f>(L4/'2025년도'!L4)-1</f>
        <v>-1</v>
      </c>
      <c r="M5" s="47">
        <f>(M4/'2025년도'!M4)-1</f>
        <v>-1</v>
      </c>
      <c r="N5" s="92">
        <f>(N4/'2025년도'!N4)-1</f>
        <v>-1</v>
      </c>
      <c r="O5" s="80">
        <f>(O4/T5)-1</f>
        <v>2.7546761623219567</v>
      </c>
      <c r="P5" s="9"/>
      <c r="Q5" s="50"/>
      <c r="R5" s="57"/>
      <c r="S5" s="54"/>
      <c r="T5" s="14">
        <f>SUM('2025년도'!C4:C4)</f>
        <v>74420</v>
      </c>
    </row>
    <row r="6" spans="1:20" s="8" customFormat="1" ht="22.5" customHeight="1" x14ac:dyDescent="0.3">
      <c r="A6" s="120" t="s">
        <v>19</v>
      </c>
      <c r="B6" s="97" t="s">
        <v>2</v>
      </c>
      <c r="C6" s="75">
        <v>54543</v>
      </c>
      <c r="D6" s="30">
        <v>33878</v>
      </c>
      <c r="E6" s="131">
        <v>2803</v>
      </c>
      <c r="F6" s="62">
        <v>734</v>
      </c>
      <c r="G6" s="31"/>
      <c r="H6" s="30"/>
      <c r="I6" s="30"/>
      <c r="J6" s="30"/>
      <c r="K6" s="30"/>
      <c r="L6" s="75"/>
      <c r="M6" s="30"/>
      <c r="N6" s="93"/>
      <c r="O6" s="81">
        <f>SUM(C6:N6)</f>
        <v>91958</v>
      </c>
      <c r="P6" s="15"/>
      <c r="Q6" s="87"/>
      <c r="R6" s="86"/>
      <c r="S6" s="54"/>
    </row>
    <row r="7" spans="1:20" s="8" customFormat="1" ht="22.5" customHeight="1" x14ac:dyDescent="0.3">
      <c r="A7" s="120"/>
      <c r="B7" s="97" t="s">
        <v>1</v>
      </c>
      <c r="C7" s="105">
        <f>(C6/'2025년도'!C6)-1</f>
        <v>0.35228343333168044</v>
      </c>
      <c r="D7" s="125">
        <f>(D6/'2025년도'!D6)-1</f>
        <v>-0.18761690086806393</v>
      </c>
      <c r="E7" s="132">
        <f>(E6/'2025년도'!E6)-1</f>
        <v>-0.53353303378265937</v>
      </c>
      <c r="F7" s="63">
        <f>(F6/'2025년도'!F6)-1</f>
        <v>-0.82218992248062017</v>
      </c>
      <c r="G7" s="17">
        <f>(G6/'2025년도'!G6)-1</f>
        <v>-1</v>
      </c>
      <c r="H7" s="48">
        <f>(H6/'2025년도'!H6)-1</f>
        <v>-1</v>
      </c>
      <c r="I7" s="48">
        <f>(I6/'2025년도'!I6)-1</f>
        <v>-1</v>
      </c>
      <c r="J7" s="48">
        <f>(J6/'2025년도'!J6)-1</f>
        <v>-1</v>
      </c>
      <c r="K7" s="48">
        <f>(K6/'2025년도'!K6)-1</f>
        <v>-1</v>
      </c>
      <c r="L7" s="48">
        <f>(L6/'2025년도'!L6)-1</f>
        <v>-1</v>
      </c>
      <c r="M7" s="48">
        <f>(M6/'2025년도'!M6)-1</f>
        <v>-1</v>
      </c>
      <c r="N7" s="48">
        <f>(N6/'2025년도'!N6)-1</f>
        <v>-1</v>
      </c>
      <c r="O7" s="82">
        <f>(O6/T7)-1</f>
        <v>1.2799127287152277</v>
      </c>
      <c r="P7" s="15"/>
      <c r="Q7" s="50"/>
      <c r="R7" s="57"/>
      <c r="S7" s="54"/>
      <c r="T7" s="14">
        <f>SUM('2025년도'!C6:C6)</f>
        <v>40334</v>
      </c>
    </row>
    <row r="8" spans="1:20" s="8" customFormat="1" ht="22.5" customHeight="1" x14ac:dyDescent="0.3">
      <c r="A8" s="119" t="s">
        <v>18</v>
      </c>
      <c r="B8" s="98" t="s">
        <v>15</v>
      </c>
      <c r="C8" s="76">
        <v>218.196</v>
      </c>
      <c r="D8" s="51">
        <v>178.524</v>
      </c>
      <c r="E8" s="133">
        <v>281.6712</v>
      </c>
      <c r="F8" s="64">
        <v>231.08940000000001</v>
      </c>
      <c r="G8" s="138"/>
      <c r="H8" s="51"/>
      <c r="I8" s="51"/>
      <c r="J8" s="51"/>
      <c r="K8" s="51"/>
      <c r="L8" s="76"/>
      <c r="M8" s="51"/>
      <c r="N8" s="94"/>
      <c r="O8" s="83">
        <f>SUM(C8:N8)</f>
        <v>909.48060000000009</v>
      </c>
      <c r="P8" s="9"/>
      <c r="Q8" s="87"/>
      <c r="R8" s="86"/>
      <c r="S8" s="54"/>
    </row>
    <row r="9" spans="1:20" s="8" customFormat="1" ht="22.5" customHeight="1" x14ac:dyDescent="0.3">
      <c r="A9" s="119"/>
      <c r="B9" s="96" t="s">
        <v>1</v>
      </c>
      <c r="C9" s="106">
        <f>(C8/'2025년도'!C8)-1</f>
        <v>1.3007778296722838E-2</v>
      </c>
      <c r="D9" s="126">
        <f>(D8/'2025년도'!D8)-1</f>
        <v>-0.19707622117958612</v>
      </c>
      <c r="E9" s="134">
        <f>(E8/'2025년도'!E8)-1</f>
        <v>3.1894931584635522E-2</v>
      </c>
      <c r="F9" s="65">
        <f>(F8/'2025년도'!F8)-1</f>
        <v>3.0142523701943258E-2</v>
      </c>
      <c r="G9" s="101">
        <f>(G8/'2025년도'!G8)-1</f>
        <v>-1</v>
      </c>
      <c r="H9" s="49">
        <f>(H8/'2025년도'!H8)-1</f>
        <v>-1</v>
      </c>
      <c r="I9" s="49">
        <f>(I8/'2025년도'!I8)-1</f>
        <v>-1</v>
      </c>
      <c r="J9" s="49">
        <f>(J8/'2025년도'!J8)-1</f>
        <v>-1</v>
      </c>
      <c r="K9" s="49">
        <f>(K8/'2025년도'!K8)-1</f>
        <v>-1</v>
      </c>
      <c r="L9" s="49">
        <f>(L8/'2025년도'!L8)-1</f>
        <v>-1</v>
      </c>
      <c r="M9" s="49">
        <f>(M8/'2025년도'!M8)-1</f>
        <v>-1</v>
      </c>
      <c r="N9" s="49">
        <f>(N8/'2025년도'!N8)-1</f>
        <v>-1</v>
      </c>
      <c r="O9" s="84">
        <f>(O8/T9)-1</f>
        <v>3.2224006031731589</v>
      </c>
      <c r="P9" s="9"/>
      <c r="Q9" s="50"/>
      <c r="R9" s="57"/>
      <c r="S9" s="54"/>
      <c r="T9" s="14">
        <f>SUM('2025년도'!C8:C8)</f>
        <v>215.39420000000001</v>
      </c>
    </row>
    <row r="10" spans="1:20" s="8" customFormat="1" ht="22.5" customHeight="1" x14ac:dyDescent="0.3">
      <c r="A10" s="120" t="s">
        <v>17</v>
      </c>
      <c r="B10" s="97" t="s">
        <v>15</v>
      </c>
      <c r="C10" s="77">
        <v>1120.7339999999999</v>
      </c>
      <c r="D10" s="52">
        <v>1042.3818000000001</v>
      </c>
      <c r="E10" s="135">
        <v>1214.9549999999999</v>
      </c>
      <c r="F10" s="68">
        <v>1031.472</v>
      </c>
      <c r="G10" s="139"/>
      <c r="H10" s="70"/>
      <c r="I10" s="52"/>
      <c r="J10" s="52"/>
      <c r="K10" s="52"/>
      <c r="L10" s="77"/>
      <c r="M10" s="52"/>
      <c r="N10" s="95"/>
      <c r="O10" s="81">
        <f>SUM(C10:N10)</f>
        <v>4409.5428000000002</v>
      </c>
      <c r="P10" s="15"/>
      <c r="Q10" s="89"/>
      <c r="R10" s="88"/>
      <c r="S10" s="54"/>
    </row>
    <row r="11" spans="1:20" s="8" customFormat="1" ht="22.5" customHeight="1" x14ac:dyDescent="0.3">
      <c r="A11" s="120"/>
      <c r="B11" s="97" t="s">
        <v>1</v>
      </c>
      <c r="C11" s="105">
        <f>(C10/'2025년도'!C10)-1</f>
        <v>0.14512095388225799</v>
      </c>
      <c r="D11" s="125">
        <f>(D10/'2025년도'!D10)-1</f>
        <v>-0.13353718507051171</v>
      </c>
      <c r="E11" s="132">
        <f>(E10/'2025년도'!E10)-1</f>
        <v>-4.9679585454099562E-2</v>
      </c>
      <c r="F11" s="63">
        <f>(F10/'2025년도'!F10)-1</f>
        <v>5.964953823833552E-3</v>
      </c>
      <c r="G11" s="17">
        <f>(G10/'2025년도'!G10)-1</f>
        <v>-1</v>
      </c>
      <c r="H11" s="48">
        <f>(H10/'2025년도'!H10)-1</f>
        <v>-1</v>
      </c>
      <c r="I11" s="48">
        <f>(I10/'2025년도'!I10)-1</f>
        <v>-1</v>
      </c>
      <c r="J11" s="48">
        <f>(J10/'2025년도'!J10)-1</f>
        <v>-1</v>
      </c>
      <c r="K11" s="48">
        <f>(K10/'2025년도'!K10)-1</f>
        <v>-1</v>
      </c>
      <c r="L11" s="48">
        <f>(L10/'2025년도'!L10)-1</f>
        <v>-1</v>
      </c>
      <c r="M11" s="48">
        <f>(M10/'2025년도'!M10)-1</f>
        <v>-1</v>
      </c>
      <c r="N11" s="48">
        <f>(N10/'2025년도'!N10)-1</f>
        <v>-1</v>
      </c>
      <c r="O11" s="82">
        <f>(O10/T11)-1</f>
        <v>3.5054935937703711</v>
      </c>
      <c r="P11" s="15"/>
      <c r="Q11" s="50"/>
      <c r="R11" s="57"/>
      <c r="S11" s="54"/>
      <c r="T11" s="14">
        <f>SUM('2025년도'!C10:C10)</f>
        <v>978.70360000000005</v>
      </c>
    </row>
    <row r="12" spans="1:20" s="8" customFormat="1" ht="22.5" customHeight="1" x14ac:dyDescent="0.3">
      <c r="A12" s="119" t="s">
        <v>16</v>
      </c>
      <c r="B12" s="98" t="s">
        <v>15</v>
      </c>
      <c r="C12" s="76">
        <v>397</v>
      </c>
      <c r="D12" s="51">
        <v>414</v>
      </c>
      <c r="E12" s="133">
        <v>403</v>
      </c>
      <c r="F12" s="64">
        <v>469</v>
      </c>
      <c r="G12" s="138"/>
      <c r="H12" s="51"/>
      <c r="I12" s="51"/>
      <c r="J12" s="51"/>
      <c r="K12" s="51"/>
      <c r="L12" s="76"/>
      <c r="M12" s="51"/>
      <c r="N12" s="94"/>
      <c r="O12" s="83">
        <f>SUM(C12:N12)</f>
        <v>1683</v>
      </c>
      <c r="P12" s="9"/>
      <c r="Q12" s="87"/>
      <c r="R12" s="86"/>
      <c r="S12" s="54"/>
    </row>
    <row r="13" spans="1:20" ht="22.5" customHeight="1" thickBot="1" x14ac:dyDescent="0.35">
      <c r="A13" s="121"/>
      <c r="B13" s="99" t="s">
        <v>1</v>
      </c>
      <c r="C13" s="107">
        <f>(C12/'2025년도'!C12)-1</f>
        <v>-0.1571125265392781</v>
      </c>
      <c r="D13" s="127">
        <f>(D12/'2025년도'!D12)-1</f>
        <v>8.0939947780678922E-2</v>
      </c>
      <c r="E13" s="136">
        <f>(E12/'2025년도'!E12)-1</f>
        <v>-0.11428571428571432</v>
      </c>
      <c r="F13" s="66">
        <f>(F12/'2025년도'!F12)-1</f>
        <v>-0.18150087260034908</v>
      </c>
      <c r="G13" s="6">
        <f>(G12/'2025년도'!G12)-1</f>
        <v>-1</v>
      </c>
      <c r="H13" s="72">
        <f>(H12/'2025년도'!H12)-1</f>
        <v>-1</v>
      </c>
      <c r="I13" s="72">
        <f>(I12/'2025년도'!I12)-1</f>
        <v>-1</v>
      </c>
      <c r="J13" s="72">
        <f>(J12/'2025년도'!J12)-1</f>
        <v>-1</v>
      </c>
      <c r="K13" s="72">
        <f>(K12/'2025년도'!K12)-1</f>
        <v>-1</v>
      </c>
      <c r="L13" s="72">
        <f>(L12/'2025년도'!L12)-1</f>
        <v>-1</v>
      </c>
      <c r="M13" s="72">
        <f>(M12/'2025년도'!M12)-1</f>
        <v>-1</v>
      </c>
      <c r="N13" s="72">
        <f>(N12/'2025년도'!N12)-1</f>
        <v>-1</v>
      </c>
      <c r="O13" s="85">
        <f>(O12/T13)-1</f>
        <v>2.573248407643312</v>
      </c>
      <c r="P13" s="4"/>
      <c r="Q13" s="50"/>
      <c r="R13" s="57"/>
      <c r="S13" s="55"/>
      <c r="T13" s="2">
        <f>SUM('2025년도'!C12:C12)</f>
        <v>471</v>
      </c>
    </row>
    <row r="14" spans="1:20" x14ac:dyDescent="0.3">
      <c r="C14" s="69"/>
      <c r="D14" s="69"/>
      <c r="E14" s="69"/>
      <c r="F14" s="69"/>
      <c r="G14" s="69"/>
      <c r="H14" s="69"/>
      <c r="I14" s="69"/>
      <c r="J14" s="69"/>
      <c r="K14" s="69"/>
      <c r="L14" s="69"/>
      <c r="M14" s="69"/>
      <c r="N14" s="69"/>
      <c r="O14" s="69"/>
      <c r="R14" s="58"/>
      <c r="S14" s="55"/>
    </row>
    <row r="15" spans="1:20" x14ac:dyDescent="0.3">
      <c r="R15" s="58"/>
      <c r="S15" s="55"/>
    </row>
    <row r="16" spans="1:20" x14ac:dyDescent="0.3">
      <c r="R16" s="58"/>
      <c r="S16" s="55"/>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2026-05-21T05:54:23Z</dcterms:modified>
</cp:coreProperties>
</file>